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3810" activeTab="2"/>
  </bookViews>
  <sheets>
    <sheet name="Krycí list" sheetId="1" r:id="rId1"/>
    <sheet name="Rekapitulace" sheetId="2" r:id="rId2"/>
    <sheet name="100 stavební" sheetId="3" r:id="rId3"/>
    <sheet name="ZT 200" sheetId="7" r:id="rId4"/>
    <sheet name="400 UT" sheetId="4" r:id="rId5"/>
    <sheet name="410 PS" sheetId="5" r:id="rId6"/>
    <sheet name="700 MaR" sheetId="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dfgvf" localSheetId="6">[1]Rekapitulace!#REF!</definedName>
    <definedName name="\dfgvf">[1]Rekapitulace!#REF!</definedName>
    <definedName name="\vsfvfsb">[2]Rekapitulace!$H$29</definedName>
    <definedName name="aavav">#REF!</definedName>
    <definedName name="adfvav">#REF!</definedName>
    <definedName name="advb">#REF!</definedName>
    <definedName name="afdvab">#REF!</definedName>
    <definedName name="agfg">'[1]100-stav.část'!#REF!</definedName>
    <definedName name="aghabh">'[1]100-stav.část'!#REF!</definedName>
    <definedName name="agvfvg">'[3]Krycí list'!$C$4</definedName>
    <definedName name="arfgfr" localSheetId="6">'[1]100-stav.část'!#REF!</definedName>
    <definedName name="arfgfr">'[1]100-stav.část'!#REF!</definedName>
    <definedName name="asasdasd">'[2]100 stavební'!#REF!</definedName>
    <definedName name="ava">#REF!</definedName>
    <definedName name="avbadvb">[1]Rekapitulace!#REF!</definedName>
    <definedName name="avdfvv">#REF!</definedName>
    <definedName name="avdv">[1]Rekapitulace!#REF!</definedName>
    <definedName name="AVGFVBG">[3]Rekapitulace!#REF!</definedName>
    <definedName name="b">[1]Rekapitulace!#REF!</definedName>
    <definedName name="bbbvfgbnf">#REF!</definedName>
    <definedName name="bbf">[4]Rekapitulace!#REF!</definedName>
    <definedName name="bbnn">[4]Rekapitulace!$F$30</definedName>
    <definedName name="bbnnhgh">[1]Rekapitulace!#REF!</definedName>
    <definedName name="bbnnnmhnshth">[2]Rekapitulace!$F$29</definedName>
    <definedName name="bdfb">'[1]100-stav.část'!#REF!</definedName>
    <definedName name="bdfgb">[1]Rekapitulace!$G$13</definedName>
    <definedName name="bfgb">'[1]100-stav.část'!#REF!</definedName>
    <definedName name="bfgbb">'[2]Krycí list'!$C$4</definedName>
    <definedName name="bfn">'[1]100-stav.část'!#REF!</definedName>
    <definedName name="bgbgb" localSheetId="6">#REF!</definedName>
    <definedName name="bgbgb">#REF!</definedName>
    <definedName name="bgdf">#REF!</definedName>
    <definedName name="bgfbbg">#REF!</definedName>
    <definedName name="bgfbx">[4]Rekapitulace!#REF!</definedName>
    <definedName name="bgfdhsh">'[2]Krycí list'!$C$6</definedName>
    <definedName name="bggfb">'[4]100 stavební'!#REF!</definedName>
    <definedName name="bgsdfb" localSheetId="5">[1]Rekapitulace!#REF!</definedName>
    <definedName name="bgsdfb" localSheetId="6">[1]Rekapitulace!#REF!</definedName>
    <definedName name="bgsdfb">[1]Rekapitulace!#REF!</definedName>
    <definedName name="bnvn">'[1]100-stav.část'!#REF!</definedName>
    <definedName name="bnxn">[1]Rekapitulace!$H$16</definedName>
    <definedName name="bsb">'[1]100-stav.část'!#REF!</definedName>
    <definedName name="bsbnsfb">'[1]100-stav.část'!#REF!</definedName>
    <definedName name="bsfgbsfg">[1]Rekapitulace!#REF!</definedName>
    <definedName name="bssbn">'[1]100-stav.část'!#REF!</definedName>
    <definedName name="bxbn">[1]Rekapitulace!#REF!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bydfbv">'[2]100 stavební'!#REF!</definedName>
    <definedName name="cgfdj" localSheetId="5">[1]Rekapitulace!#REF!</definedName>
    <definedName name="cgfdj" localSheetId="6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6">'[1]Krycí list'!$A$4</definedName>
    <definedName name="cisloobjektu" localSheetId="3">'[5]Krycí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6">'[1]Krycí list'!$A$6</definedName>
    <definedName name="cislostavby" localSheetId="3">'[5]Krycí list'!$A$6</definedName>
    <definedName name="cislostavby">'Krycí list'!$A$6</definedName>
    <definedName name="cvbbcv">'[1]100-stav.část'!#REF!</definedName>
    <definedName name="d\">'[2]100 stavební'!#REF!</definedName>
    <definedName name="DACXCYC">[2]Rekapitulace!#REF!</definedName>
    <definedName name="dafvgad">#REF!</definedName>
    <definedName name="Datum">'Krycí list'!$B$26</definedName>
    <definedName name="dbgdfgb" localSheetId="6">#REF!</definedName>
    <definedName name="dbgdfgb">#REF!</definedName>
    <definedName name="ddddd" localSheetId="6">#REF!</definedName>
    <definedName name="ddddd">#REF!</definedName>
    <definedName name="dfbdfbg">[1]Rekapitulace!#REF!</definedName>
    <definedName name="dfgdfgd">#REF!</definedName>
    <definedName name="dfjzd" localSheetId="5">[1]Rekapitulace!#REF!</definedName>
    <definedName name="dfjzd" localSheetId="6">[1]Rekapitulace!#REF!</definedName>
    <definedName name="dfjzd">[1]Rekapitulace!#REF!</definedName>
    <definedName name="dfvgava">#REF!</definedName>
    <definedName name="dgab">[1]Rekapitulace!$F$13</definedName>
    <definedName name="dhjn">[1]Rekapitulace!#REF!</definedName>
    <definedName name="Dil">Rekapitulace!$A$6</definedName>
    <definedName name="dngf">'[1]100-stav.část'!#REF!</definedName>
    <definedName name="Dodavka" localSheetId="4">[1]Rekapitulace!$G$15</definedName>
    <definedName name="Dodavka" localSheetId="5">[1]Rekapitulace!$G$14</definedName>
    <definedName name="Dodavka" localSheetId="6">[1]Rekapitulace!$G$15</definedName>
    <definedName name="Dodavka" localSheetId="3">[5]Rekapitulace!$G$10</definedName>
    <definedName name="Dodavka">Rekapitulace!$G$32</definedName>
    <definedName name="Dodavka0" localSheetId="4">'400 UT'!#REF!</definedName>
    <definedName name="Dodavka0" localSheetId="5">'410 PS'!#REF!</definedName>
    <definedName name="Dodavka0" localSheetId="6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 localSheetId="6">'[1]100-stav.část'!#REF!</definedName>
    <definedName name="drgs">'[1]100-stav.část'!#REF!</definedName>
    <definedName name="dsf">#REF!</definedName>
    <definedName name="dvbadfv">[1]Rekapitulace!#REF!</definedName>
    <definedName name="dxacsCV">[2]Rekapitulace!$H$36</definedName>
    <definedName name="ergaerta">'[1]100-stav.část'!#REF!</definedName>
    <definedName name="ertf">#REF!</definedName>
    <definedName name="fb">[1]Rekapitulace!$E$13</definedName>
    <definedName name="fbgd" localSheetId="6">#REF!</definedName>
    <definedName name="fbgd">#REF!</definedName>
    <definedName name="fbgsn">'[1]100-stav.část'!#REF!</definedName>
    <definedName name="fbhgf">'[6]Krycí list'!$A$6</definedName>
    <definedName name="fd">#REF!</definedName>
    <definedName name="fda\b" localSheetId="6">#REF!</definedName>
    <definedName name="fda\b">#REF!</definedName>
    <definedName name="fdf">#REF!</definedName>
    <definedName name="fdgd" localSheetId="6">#REF!</definedName>
    <definedName name="fdgd">#REF!</definedName>
    <definedName name="fdgdf" localSheetId="6">#REF!</definedName>
    <definedName name="fdgdf">#REF!</definedName>
    <definedName name="fdgjd" localSheetId="5">'[1]100-stav.část'!#REF!</definedName>
    <definedName name="fdgjd" localSheetId="6">'[1]100-stav.část'!#REF!</definedName>
    <definedName name="fdgjd">'[1]100-stav.část'!#REF!</definedName>
    <definedName name="fdgvd">#REF!</definedName>
    <definedName name="fdvbg">[1]Rekapitulace!$I$13</definedName>
    <definedName name="fff" localSheetId="6">#REF!</definedName>
    <definedName name="fff">#REF!</definedName>
    <definedName name="fg" localSheetId="6">#REF!</definedName>
    <definedName name="fg">#REF!</definedName>
    <definedName name="fga">#REF!</definedName>
    <definedName name="fgb">[1]Rekapitulace!#REF!</definedName>
    <definedName name="fgbbfg">#REF!</definedName>
    <definedName name="fgbfg">[1]Rekapitulace!#REF!</definedName>
    <definedName name="fgbhgf">[1]Rekapitulace!#REF!</definedName>
    <definedName name="fgdb">[1]Rekapitulace!$I$13</definedName>
    <definedName name="fge">#REF!</definedName>
    <definedName name="fgeg">'[1]100-stav.část'!#REF!</definedName>
    <definedName name="fgegfa">#REF!</definedName>
    <definedName name="fgfdgfd">'[4]100 stavební'!#REF!</definedName>
    <definedName name="fgfga">'[6]Krycí list'!$G$7</definedName>
    <definedName name="fgfgdysf">[6]Rekapitulace!#REF!</definedName>
    <definedName name="fgfgf">[6]Rekapitulace!#REF!</definedName>
    <definedName name="fgfgfd">#REF!</definedName>
    <definedName name="fghfg">#REF!</definedName>
    <definedName name="fghgf">#REF!</definedName>
    <definedName name="fghmjr">[1]Rekapitulace!#REF!</definedName>
    <definedName name="fghsfgh">#REF!</definedName>
    <definedName name="fgndfhgn">[1]Rekapitulace!#REF!</definedName>
    <definedName name="fgreg">[3]Rekapitulace!$F$29</definedName>
    <definedName name="fhf">[1]Rekapitulace!#REF!</definedName>
    <definedName name="fhjmrjm">[1]Rekapitulace!#REF!</definedName>
    <definedName name="frggfrdg">'[4]Krycí list'!$A$6</definedName>
    <definedName name="fsdfvyd">'[2]100 stavební'!#REF!</definedName>
    <definedName name="fsghsfghb">#REF!</definedName>
    <definedName name="fshsh">[1]Rekapitulace!#REF!</definedName>
    <definedName name="fvav">[1]Rekapitulace!#REF!</definedName>
    <definedName name="fvb">[1]Rekapitulace!$G$13</definedName>
    <definedName name="fvbfdv">[2]Rekapitulace!$E$29</definedName>
    <definedName name="FVGFVG">[3]Rekapitulace!#REF!</definedName>
    <definedName name="fydb">#REF!</definedName>
    <definedName name="gaa">[3]Rekapitulace!$E$29</definedName>
    <definedName name="gabgadg">'[3]100 stavební'!#REF!</definedName>
    <definedName name="gabgha">'[3]100 stavební'!#REF!</definedName>
    <definedName name="gahba">'[3]100 stavební'!#REF!</definedName>
    <definedName name="gasgsdfg">'[4]Krycí list'!$A$4</definedName>
    <definedName name="gb">[1]Rekapitulace!#REF!</definedName>
    <definedName name="gbcxb">[4]Rekapitulace!#REF!</definedName>
    <definedName name="gbdf">#REF!</definedName>
    <definedName name="gbfbhfg">#REF!</definedName>
    <definedName name="gbfgfbn">'[1]Krycí list'!$G$7</definedName>
    <definedName name="gbfxb">[4]Rekapitulace!#REF!</definedName>
    <definedName name="gbg">'[4]100 stavební'!#REF!</definedName>
    <definedName name="gbgb">'[4]Krycí list'!$C$4</definedName>
    <definedName name="gbgxbgf">'[4]Krycí list'!$G$7</definedName>
    <definedName name="gbhgsh">'[1]100-stav.část'!#REF!</definedName>
    <definedName name="gbsdb">[1]Rekapitulace!$E$13</definedName>
    <definedName name="gbxngn">'[1]100-stav.část'!#REF!</definedName>
    <definedName name="gde">[1]Rekapitulace!$H$13</definedName>
    <definedName name="gea">#REF!</definedName>
    <definedName name="gefga">#REF!</definedName>
    <definedName name="ger">#REF!</definedName>
    <definedName name="gfbfg">[4]Rekapitulace!$H$35</definedName>
    <definedName name="gfbgbg">'[4]Krycí list'!$C$6</definedName>
    <definedName name="gfbnsfgbnfsgn">[1]Rekapitulace!#REF!</definedName>
    <definedName name="gfdgsdbd">'[1]100-stav.část'!#REF!</definedName>
    <definedName name="gfeg">#REF!</definedName>
    <definedName name="gffgfd">[6]Rekapitulace!#REF!</definedName>
    <definedName name="gfg">#REF!</definedName>
    <definedName name="gfgda">'[1]100-stav.část'!#REF!</definedName>
    <definedName name="gfgf">'[3]Krycí list'!$G$7</definedName>
    <definedName name="gfgfag">[6]Rekapitulace!$F$16</definedName>
    <definedName name="gfgfdgfd">[4]Rekapitulace!$G$30</definedName>
    <definedName name="gfgfgfd">[1]Rekapitulace!#REF!</definedName>
    <definedName name="gfhbgh">[6]Rekapitulace!$G$16</definedName>
    <definedName name="gfhgffhb" localSheetId="6">#REF!</definedName>
    <definedName name="gfhgffhb">#REF!</definedName>
    <definedName name="gfhghsh">#REF!</definedName>
    <definedName name="gfhgs">'[6]100 stavební'!#REF!</definedName>
    <definedName name="gfhgsfh">[6]Rekapitulace!$I$16</definedName>
    <definedName name="gfhsfh">#REF!</definedName>
    <definedName name="gfhsg">#REF!</definedName>
    <definedName name="gfhsh">'[6]Krycí list'!$C$6</definedName>
    <definedName name="GFRFGVASDVF">[3]Rekapitulace!#REF!</definedName>
    <definedName name="ggdfbbbba">'[2]Krycí list'!$G$7</definedName>
    <definedName name="ggfg">'[6]100 stavební'!#REF!</definedName>
    <definedName name="gghsgfh">'[1]100-stav.část'!#REF!</definedName>
    <definedName name="ggsdfgs">'[6]100 stavební'!#REF!</definedName>
    <definedName name="ggtgh" localSheetId="6">#REF!</definedName>
    <definedName name="ggtgh">#REF!</definedName>
    <definedName name="ghabh">[1]Rekapitulace!#REF!</definedName>
    <definedName name="ghagha">'[1]100-stav.část'!#REF!</definedName>
    <definedName name="ghdfg">'[1]100-stav.část'!#REF!</definedName>
    <definedName name="ghfgfxhjgf" localSheetId="5">[1]Rekapitulace!#REF!</definedName>
    <definedName name="ghfgfxhjgf" localSheetId="6">[1]Rekapitulace!#REF!</definedName>
    <definedName name="ghfgfxhjgf">[1]Rekapitulace!#REF!</definedName>
    <definedName name="ghfghfb">#REF!</definedName>
    <definedName name="ghfghh">[1]Rekapitulace!#REF!</definedName>
    <definedName name="ghfh">'[1]100-stav.část'!#REF!</definedName>
    <definedName name="ghfhfg">'[6]100 stavební'!#REF!</definedName>
    <definedName name="ghggfh">'[1]100-stav.část'!#REF!</definedName>
    <definedName name="ghh" localSheetId="6">#REF!</definedName>
    <definedName name="ghh">#REF!</definedName>
    <definedName name="ghhasg">[3]Rekapitulace!$I$29</definedName>
    <definedName name="ghn">[1]Rekapitulace!#REF!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 localSheetId="5">'[1]100-stav.část'!#REF!</definedName>
    <definedName name="gjtj" localSheetId="6">'[1]100-stav.část'!#REF!</definedName>
    <definedName name="gjtj">'[1]100-stav.část'!#REF!</definedName>
    <definedName name="gsdfbs" localSheetId="5">[1]Rekapitulace!#REF!</definedName>
    <definedName name="gsdfbs" localSheetId="6">[1]Rekapitulace!#REF!</definedName>
    <definedName name="gsdfbs">[1]Rekapitulace!#REF!</definedName>
    <definedName name="gsfn">'[1]100-stav.část'!#REF!</definedName>
    <definedName name="gsgs">'[6]Krycí list'!$C$4</definedName>
    <definedName name="gshs">'[1]100-stav.část'!#REF!</definedName>
    <definedName name="gva">#REF!</definedName>
    <definedName name="GVFVA">[3]Rekapitulace!#REF!</definedName>
    <definedName name="gvfvg">'[3]Krycí list'!$C$6</definedName>
    <definedName name="gvfvgfa">[3]Rekapitulace!$H$36</definedName>
    <definedName name="hbfgh" localSheetId="6">#REF!</definedName>
    <definedName name="hbfgh">#REF!</definedName>
    <definedName name="hbgfn" localSheetId="5">'[1]100-stav.část'!#REF!</definedName>
    <definedName name="hbgfn" localSheetId="6">'[1]100-stav.část'!#REF!</definedName>
    <definedName name="hbgfn">'[1]100-stav.část'!#REF!</definedName>
    <definedName name="hbghbfbh">#REF!</definedName>
    <definedName name="hbgsnhb">'[1]100-stav.část'!#REF!</definedName>
    <definedName name="hdgnj">'[1]Krycí list'!$A$6</definedName>
    <definedName name="hdnh">'[1]100-stav.část'!#REF!</definedName>
    <definedName name="hfg">'[6]Krycí list'!$A$4</definedName>
    <definedName name="hg">'[3]Krycí list'!$A$6</definedName>
    <definedName name="hggj">[1]Rekapitulace!#REF!</definedName>
    <definedName name="hgh">'[6]100 stavební'!#REF!</definedName>
    <definedName name="hgshs">'[1]100-stav.část'!#REF!</definedName>
    <definedName name="hgth">[1]Rekapitulace!#REF!</definedName>
    <definedName name="hhnf">'[1]100-stav.část'!#REF!</definedName>
    <definedName name="hhsh">[1]Rekapitulace!$I$16</definedName>
    <definedName name="hhsjnh">'[1]100-stav.část'!#REF!</definedName>
    <definedName name="hjmg" localSheetId="5">'[1]100-stav.část'!#REF!</definedName>
    <definedName name="hjmg" localSheetId="6">'[1]100-stav.část'!#REF!</definedName>
    <definedName name="hjmg">'[1]100-stav.část'!#REF!</definedName>
    <definedName name="hndj">'[1]100-stav.část'!#REF!</definedName>
    <definedName name="hnhj">'[1]Krycí list'!$A$4</definedName>
    <definedName name="hrhr">[1]Rekapitulace!$H$15</definedName>
    <definedName name="hrhwr">'[1]100-stav.část'!#REF!</definedName>
    <definedName name="hrth">'[1]100-stav.část'!#REF!</definedName>
    <definedName name="hs">'[3]100 stavební'!#REF!</definedName>
    <definedName name="hsdf">'[1]100-stav.část'!#REF!</definedName>
    <definedName name="hsfgh">#REF!</definedName>
    <definedName name="hsghbs">[6]Rekapitulace!$E$16</definedName>
    <definedName name="hshhsh">[1]Rekapitulace!$E$16</definedName>
    <definedName name="hshjsjn">[1]Rekapitulace!#REF!</definedName>
    <definedName name="hsrn">'[1]100-stav.část'!#REF!</definedName>
    <definedName name="HSV" localSheetId="4">[1]Rekapitulace!$E$15</definedName>
    <definedName name="HSV" localSheetId="5">[1]Rekapitulace!$E$14</definedName>
    <definedName name="HSV" localSheetId="6">[1]Rekapitulace!$E$15</definedName>
    <definedName name="HSV" localSheetId="3">[5]Rekapitulace!$E$10</definedName>
    <definedName name="HSV">Rekapitulace!$E$32</definedName>
    <definedName name="HSV0" localSheetId="4">'400 UT'!#REF!</definedName>
    <definedName name="HSV0" localSheetId="5">'410 PS'!#REF!</definedName>
    <definedName name="HSV0" localSheetId="6">'700 MaR'!#REF!</definedName>
    <definedName name="HSV0" localSheetId="3">'ZT 200'!#REF!</definedName>
    <definedName name="HSV0">'100 stavební'!#REF!</definedName>
    <definedName name="htghbgt">[3]Rekapitulace!$H$29</definedName>
    <definedName name="hwerwh">[1]Rekapitulace!$H$20</definedName>
    <definedName name="hwrh">[1]Rekapitulace!$F$15</definedName>
    <definedName name="hwzh">[1]Rekapitulace!#REF!</definedName>
    <definedName name="HZS" localSheetId="4">[1]Rekapitulace!$I$15</definedName>
    <definedName name="HZS" localSheetId="5">[1]Rekapitulace!$I$14</definedName>
    <definedName name="HZS" localSheetId="6">[1]Rekapitulace!$I$15</definedName>
    <definedName name="HZS" localSheetId="3">[5]Rekapitulace!$I$10</definedName>
    <definedName name="HZS">Rekapitulace!$I$32</definedName>
    <definedName name="HZS0" localSheetId="4">'400 UT'!#REF!</definedName>
    <definedName name="HZS0" localSheetId="5">'410 PS'!#REF!</definedName>
    <definedName name="HZS0" localSheetId="6">'700 MaR'!#REF!</definedName>
    <definedName name="HZS0" localSheetId="3">'ZT 200'!#REF!</definedName>
    <definedName name="HZS0">'100 stavební'!#REF!</definedName>
    <definedName name="hzt">[1]Rekapitulace!#REF!</definedName>
    <definedName name="iozlozo">[2]Rekapitulace!#REF!</definedName>
    <definedName name="jhdn">[3]Rekapitulace!$G$29</definedName>
    <definedName name="jhlgf" localSheetId="5">'[1]100-stav.část'!#REF!</definedName>
    <definedName name="jhlgf" localSheetId="6">'[1]100-stav.část'!#REF!</definedName>
    <definedName name="jhlgf">'[1]100-stav.část'!#REF!</definedName>
    <definedName name="JKSO">'Krycí list'!$F$4</definedName>
    <definedName name="jků" localSheetId="6">'[1]100-stav.část'!#REF!</definedName>
    <definedName name="jků">'[1]100-stav.část'!#REF!</definedName>
    <definedName name="kjhlk" localSheetId="5">[1]Rekapitulace!#REF!</definedName>
    <definedName name="kjhlk" localSheetId="6">[1]Rekapitulace!#REF!</definedName>
    <definedName name="kjhlk">[1]Rekapitulace!#REF!</definedName>
    <definedName name="kkkl" localSheetId="5">'[1]100-stav.část'!#REF!</definedName>
    <definedName name="kkkl" localSheetId="6">'[1]100-stav.část'!#REF!</definedName>
    <definedName name="kkkl">'[1]100-stav.část'!#REF!</definedName>
    <definedName name="klj" localSheetId="5">'[1]100-stav.část'!#REF!</definedName>
    <definedName name="klj" localSheetId="6">'[1]100-stav.část'!#REF!</definedName>
    <definedName name="klj">'[1]100-stav.část'!#REF!</definedName>
    <definedName name="kljhgjg">[2]Rekapitulace!#REF!</definedName>
    <definedName name="mfhm">[1]Rekapitulace!$H$22</definedName>
    <definedName name="MJ">'Krycí list'!$G$4</definedName>
    <definedName name="mlů" localSheetId="6">'[1]100-stav.část'!#REF!</definedName>
    <definedName name="mlů">'[1]100-stav.část'!#REF!</definedName>
    <definedName name="Mont" localSheetId="4">[1]Rekapitulace!$H$15</definedName>
    <definedName name="Mont" localSheetId="5">[1]Rekapitulace!$H$14</definedName>
    <definedName name="Mont" localSheetId="6">[1]Rekapitulace!$H$15</definedName>
    <definedName name="Mont" localSheetId="3">[5]Rekapitulace!$H$10</definedName>
    <definedName name="Mont">Rekapitulace!$H$32</definedName>
    <definedName name="Montaz0" localSheetId="4">'400 UT'!#REF!</definedName>
    <definedName name="Montaz0" localSheetId="5">'410 PS'!#REF!</definedName>
    <definedName name="Montaz0" localSheetId="6">'700 MaR'!#REF!</definedName>
    <definedName name="Montaz0" localSheetId="3">'ZT 200'!#REF!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6">'[1]Krycí list'!$C$4</definedName>
    <definedName name="nazevobjektu" localSheetId="3">'[5]Krycí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6">'[1]Krycí list'!$C$6</definedName>
    <definedName name="nazevstavby" localSheetId="3">'[5]Krycí list'!$C$6</definedName>
    <definedName name="nazevstavby">'Krycí list'!$C$6</definedName>
    <definedName name="_xlnm.Print_Titles" localSheetId="2">'100 stavební'!$1:$6</definedName>
    <definedName name="_xlnm.Print_Titles" localSheetId="4">'400 UT'!$1:$6</definedName>
    <definedName name="_xlnm.Print_Titles" localSheetId="5">'410 PS'!$1:$6</definedName>
    <definedName name="_xlnm.Print_Titles" localSheetId="6">'700 MaR'!$1:$6</definedName>
    <definedName name="_xlnm.Print_Titles" localSheetId="1">Rekapitulace!$1:$6</definedName>
    <definedName name="_xlnm.Print_Titles" localSheetId="3">'ZT 200'!$1:$6</definedName>
    <definedName name="nbnxnx">[4]Rekapitulace!$H$30</definedName>
    <definedName name="nbvnbvn">'[1]100-stav.část'!#REF!</definedName>
    <definedName name="ngfnh">[1]Rekapitulace!#REF!</definedName>
    <definedName name="nh">[1]Rekapitulace!$G$16</definedName>
    <definedName name="nn">'[1]100-stav.část'!#REF!</definedName>
    <definedName name="nxbn">[1]Rekapitulace!$F$16</definedName>
    <definedName name="Objednatel">'Krycí list'!$C$8</definedName>
    <definedName name="_xlnm.Print_Area" localSheetId="2">'100 stavební'!$A$1:$G$174</definedName>
    <definedName name="_xlnm.Print_Area" localSheetId="4">'400 UT'!$A$1:$G$29</definedName>
    <definedName name="_xlnm.Print_Area" localSheetId="5">'410 PS'!$A$1:$G$98</definedName>
    <definedName name="_xlnm.Print_Area" localSheetId="6">'700 MaR'!$A$1:$G$117</definedName>
    <definedName name="_xlnm.Print_Area" localSheetId="0">'Krycí list'!$A$1:$G$45</definedName>
    <definedName name="_xlnm.Print_Area" localSheetId="1">Rekapitulace!$A$1:$I$38</definedName>
    <definedName name="_xlnm.Print_Area" localSheetId="3">'ZT 200'!$A$1:$G$40</definedName>
    <definedName name="PocetMJ" localSheetId="4">'[1]Krycí list'!$G$7</definedName>
    <definedName name="PocetMJ" localSheetId="5">'[1]Krycí list'!$G$7</definedName>
    <definedName name="PocetMJ" localSheetId="6">'[1]Krycí list'!$G$7</definedName>
    <definedName name="PocetMJ" localSheetId="3">'[5]Krycí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[1]Rekapitulace!$F$15</definedName>
    <definedName name="PSV" localSheetId="5">[1]Rekapitulace!$F$14</definedName>
    <definedName name="PSV" localSheetId="6">[1]Rekapitulace!$F$15</definedName>
    <definedName name="PSV" localSheetId="3">[5]Rekapitulace!$F$10</definedName>
    <definedName name="PSV">Rekapitulace!$F$32</definedName>
    <definedName name="PSV0" localSheetId="4">'400 UT'!#REF!</definedName>
    <definedName name="PSV0" localSheetId="5">'410 PS'!#REF!</definedName>
    <definedName name="PSV0" localSheetId="6">'700 MaR'!#REF!</definedName>
    <definedName name="PSV0" localSheetId="3">'ZT 200'!#REF!</definedName>
    <definedName name="PSV0">'100 stavební'!#REF!</definedName>
    <definedName name="qafdq">#REF!</definedName>
    <definedName name="qdeq">#REF!</definedName>
    <definedName name="qedfq">#REF!</definedName>
    <definedName name="qwewqderwfr">'[2]100 stavební'!#REF!</definedName>
    <definedName name="rge">#REF!</definedName>
    <definedName name="rgeghg">#REF!</definedName>
    <definedName name="rgrgg">#REF!</definedName>
    <definedName name="rhrh">'[1]100-stav.část'!#REF!</definedName>
    <definedName name="rj">'[1]100-stav.část'!#REF!</definedName>
    <definedName name="rtgerztr">[2]Rekapitulace!#REF!</definedName>
    <definedName name="sfs">[1]Rekapitulace!$G$15</definedName>
    <definedName name="sg">'[1]100-stav.část'!#REF!</definedName>
    <definedName name="sgghsh">'[1]100-stav.část'!#REF!</definedName>
    <definedName name="sghgsh">[6]Rekapitulace!$H$16</definedName>
    <definedName name="sghs">'[6]100 stavební'!#REF!</definedName>
    <definedName name="sgsh">'[1]100-stav.část'!#REF!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 localSheetId="4">'400 UT'!$G$6</definedName>
    <definedName name="SloupecCC" localSheetId="5">'410 PS'!$G$6</definedName>
    <definedName name="SloupecCC" localSheetId="6">'700 MaR'!$G$6</definedName>
    <definedName name="SloupecCC" localSheetId="3">'ZT 200'!$G$6</definedName>
    <definedName name="SloupecCC">'100 stavební'!$G$6</definedName>
    <definedName name="SloupecCisloPol" localSheetId="4">'400 UT'!$B$6</definedName>
    <definedName name="SloupecCisloPol" localSheetId="5">'410 PS'!$B$6</definedName>
    <definedName name="SloupecCisloPol" localSheetId="6">'700 MaR'!$B$6</definedName>
    <definedName name="SloupecCisloPol" localSheetId="3">'ZT 200'!$B$6</definedName>
    <definedName name="SloupecCisloPol">'100 stavební'!$B$6</definedName>
    <definedName name="SloupecJC" localSheetId="4">'400 UT'!$F$6</definedName>
    <definedName name="SloupecJC" localSheetId="5">'410 PS'!$F$6</definedName>
    <definedName name="SloupecJC" localSheetId="6">'700 MaR'!$F$6</definedName>
    <definedName name="SloupecJC" localSheetId="3">'ZT 200'!$F$6</definedName>
    <definedName name="SloupecJC">'100 stavební'!$F$6</definedName>
    <definedName name="SloupecMJ" localSheetId="4">'400 UT'!$D$6</definedName>
    <definedName name="SloupecMJ" localSheetId="5">'410 PS'!$D$6</definedName>
    <definedName name="SloupecMJ" localSheetId="6">'700 MaR'!$D$6</definedName>
    <definedName name="SloupecMJ" localSheetId="3">'ZT 200'!$D$6</definedName>
    <definedName name="SloupecMJ">'100 stavební'!$D$6</definedName>
    <definedName name="SloupecMnozstvi" localSheetId="4">'400 UT'!$E$6</definedName>
    <definedName name="SloupecMnozstvi" localSheetId="5">'410 PS'!$E$6</definedName>
    <definedName name="SloupecMnozstvi" localSheetId="6">'700 MaR'!$E$6</definedName>
    <definedName name="SloupecMnozstvi" localSheetId="3">'ZT 200'!$E$6</definedName>
    <definedName name="SloupecMnozstvi">'100 stavební'!$E$6</definedName>
    <definedName name="SloupecNazPol" localSheetId="4">'400 UT'!$C$6</definedName>
    <definedName name="SloupecNazPol" localSheetId="5">'410 PS'!$C$6</definedName>
    <definedName name="SloupecNazPol" localSheetId="6">'700 MaR'!$C$6</definedName>
    <definedName name="SloupecNazPol" localSheetId="3">'ZT 200'!$C$6</definedName>
    <definedName name="SloupecNazPol">'100 stavební'!$C$6</definedName>
    <definedName name="SloupecPC" localSheetId="4">'400 UT'!$A$6</definedName>
    <definedName name="SloupecPC" localSheetId="5">'410 PS'!$A$6</definedName>
    <definedName name="SloupecPC" localSheetId="6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6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3" hidden="1">0</definedName>
    <definedName name="solver_opt" localSheetId="2" hidden="1">'100 stavební'!#REF!</definedName>
    <definedName name="solver_opt" localSheetId="4" hidden="1">'400 UT'!#REF!</definedName>
    <definedName name="solver_opt" localSheetId="5" hidden="1">'410 PS'!#REF!</definedName>
    <definedName name="solver_opt" localSheetId="6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6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3" hidden="1">0</definedName>
    <definedName name="svbdfgbhgf">'[2]100 stavební'!#REF!</definedName>
    <definedName name="tggt">#REF!</definedName>
    <definedName name="tghrh">[1]Rekapitulace!$E$15</definedName>
    <definedName name="thje">'[1]100-stav.část'!#REF!</definedName>
    <definedName name="trhw">[1]Rekapitulace!#REF!</definedName>
    <definedName name="Typ" localSheetId="4">'400 UT'!#REF!</definedName>
    <definedName name="Typ" localSheetId="5">'410 PS'!#REF!</definedName>
    <definedName name="Typ" localSheetId="6">'700 MaR'!#REF!</definedName>
    <definedName name="Typ" localSheetId="3">'ZT 200'!#REF!</definedName>
    <definedName name="Typ">'100 stavební'!#REF!</definedName>
    <definedName name="utt">#REF!</definedName>
    <definedName name="vadvdf">[1]Rekapitulace!#REF!</definedName>
    <definedName name="vadvfb">[1]Rekapitulace!#REF!</definedName>
    <definedName name="vafvV">[1]Rekapitulace!#REF!</definedName>
    <definedName name="vbbvdbv">#REF!</definedName>
    <definedName name="vbcbc">[4]Rekapitulace!$E$30</definedName>
    <definedName name="vbfb">[2]Rekapitulace!$G$29</definedName>
    <definedName name="vbfvbfb">'[1]100-stav.část'!#REF!</definedName>
    <definedName name="vbvb">#REF!</definedName>
    <definedName name="vbvbvc">'[4]100 stavební'!#REF!</definedName>
    <definedName name="vbvcbyc">[1]Rekapitulace!#REF!</definedName>
    <definedName name="vbyb">'[2]Krycí list'!$A$4</definedName>
    <definedName name="vcbcx">#REF!</definedName>
    <definedName name="vcbgffbnxn">'[4]100 stavební'!#REF!</definedName>
    <definedName name="vcbv">[1]Rekapitulace!#REF!</definedName>
    <definedName name="vcbyc">'[1]100-stav.část'!#REF!</definedName>
    <definedName name="vdbdbd">[2]Rekapitulace!$I$29</definedName>
    <definedName name="vfdb">'[2]Krycí list'!$A$6</definedName>
    <definedName name="vgad">#REF!</definedName>
    <definedName name="vgfvbf">'[3]100 stavební'!#REF!</definedName>
    <definedName name="vgfvgf">'[3]100 stavební'!#REF!</definedName>
    <definedName name="VRN" localSheetId="4">[1]Rekapitulace!$H$22</definedName>
    <definedName name="VRN" localSheetId="5">[1]Rekapitulace!$H$21</definedName>
    <definedName name="VRN" localSheetId="6">[1]Rekapitulace!#REF!</definedName>
    <definedName name="VRN" localSheetId="3">[5]Rekapitulace!$H$16</definedName>
    <definedName name="VRN">Rekapitulace!$H$37</definedName>
    <definedName name="VRNKc" localSheetId="4">[1]Rekapitulace!#REF!</definedName>
    <definedName name="VRNKc" localSheetId="5">[1]Rekapitulace!#REF!</definedName>
    <definedName name="VRNKc" localSheetId="6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 localSheetId="6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 localSheetId="6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 localSheetId="6">[1]Rekapitulace!#REF!</definedName>
    <definedName name="VRNzakl">Rekapitulace!#REF!</definedName>
    <definedName name="vsdf">#REF!</definedName>
    <definedName name="vvbb">#REF!</definedName>
    <definedName name="vvcbcv">[4]Rekapitulace!$I$30</definedName>
    <definedName name="wh">[1]Rekapitulace!#REF!</definedName>
    <definedName name="whrth">[1]Rekapitulace!#REF!</definedName>
    <definedName name="xbfghg">'[1]100-stav.část'!#REF!</definedName>
    <definedName name="xbgnxn">'[1]Krycí list'!$C$6</definedName>
    <definedName name="xbnbx">[1]Rekapitulace!#REF!</definedName>
    <definedName name="xbnfg">'[4]100 stavební'!#REF!</definedName>
    <definedName name="xbnx">'[1]Krycí list'!$C$4</definedName>
    <definedName name="xbxbnx">[1]Rekapitulace!$H$21</definedName>
    <definedName name="xbxn">[1]Rekapitulace!#REF!</definedName>
    <definedName name="xnbgf">'[1]100-stav.část'!#REF!</definedName>
    <definedName name="yava">#REF!</definedName>
    <definedName name="ybg">#REF!</definedName>
    <definedName name="ybgbfg">#REF!</definedName>
    <definedName name="ycayv">#REF!</definedName>
    <definedName name="ydfvafv">[1]Rekapitulace!$H$20</definedName>
    <definedName name="ydfvbf">[1]Rekapitulace!#REF!</definedName>
    <definedName name="yfdg">[1]Rekapitulace!$H$13</definedName>
    <definedName name="yfgfg">[6]Rekapitulace!#REF!</definedName>
    <definedName name="yvbd">[1]Rekapitulace!#REF!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rhew">#REF!</definedName>
  </definedNames>
  <calcPr calcId="125725"/>
</workbook>
</file>

<file path=xl/calcChain.xml><?xml version="1.0" encoding="utf-8"?>
<calcChain xmlns="http://schemas.openxmlformats.org/spreadsheetml/2006/main">
  <c r="C108" i="3"/>
  <c r="F3" i="7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C13"/>
  <c r="G13"/>
  <c r="BA13"/>
  <c r="BB13"/>
  <c r="BC13"/>
  <c r="BD13"/>
  <c r="BE13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D33"/>
  <c r="BE33"/>
  <c r="G34"/>
  <c r="BA34"/>
  <c r="BB34"/>
  <c r="BC34"/>
  <c r="BD34"/>
  <c r="BE34"/>
  <c r="G35"/>
  <c r="BA35"/>
  <c r="BB35"/>
  <c r="BC35"/>
  <c r="BD35"/>
  <c r="BE35"/>
  <c r="G36"/>
  <c r="BA36"/>
  <c r="BB36"/>
  <c r="BC36"/>
  <c r="BD36"/>
  <c r="BE36"/>
  <c r="C37"/>
  <c r="G37"/>
  <c r="BB37"/>
  <c r="BD37"/>
  <c r="G39"/>
  <c r="G40" s="1"/>
  <c r="BA39"/>
  <c r="BB39"/>
  <c r="BB40" s="1"/>
  <c r="BC39"/>
  <c r="BC40" s="1"/>
  <c r="BD39"/>
  <c r="BD40" s="1"/>
  <c r="BE39"/>
  <c r="C40"/>
  <c r="BA40"/>
  <c r="BE40"/>
  <c r="G42" l="1"/>
  <c r="BE37"/>
  <c r="BC37"/>
  <c r="BA37"/>
  <c r="G116" i="6"/>
  <c r="G113"/>
  <c r="G114"/>
  <c r="G115"/>
  <c r="G112"/>
  <c r="G55"/>
  <c r="G56"/>
  <c r="G57"/>
  <c r="G54"/>
  <c r="G111"/>
  <c r="G110"/>
  <c r="G109"/>
  <c r="G108"/>
  <c r="G107"/>
  <c r="G106"/>
  <c r="G105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3"/>
  <c r="G52"/>
  <c r="G51"/>
  <c r="G50"/>
  <c r="G49"/>
  <c r="G48"/>
  <c r="G47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3"/>
  <c r="G22"/>
  <c r="G21"/>
  <c r="G20"/>
  <c r="G19"/>
  <c r="G18"/>
  <c r="G17"/>
  <c r="G16"/>
  <c r="G15"/>
  <c r="G14"/>
  <c r="G13"/>
  <c r="G12"/>
  <c r="G11"/>
  <c r="G10"/>
  <c r="G9"/>
  <c r="G8"/>
  <c r="G117" s="1"/>
  <c r="G118"/>
  <c r="C3"/>
  <c r="F3"/>
  <c r="BA8"/>
  <c r="BB8"/>
  <c r="BC8"/>
  <c r="BD8"/>
  <c r="BE8"/>
  <c r="BA9"/>
  <c r="BB9"/>
  <c r="BC9"/>
  <c r="BC10" s="1"/>
  <c r="BD9"/>
  <c r="BE9"/>
  <c r="BE10" s="1"/>
  <c r="BA12"/>
  <c r="BB12"/>
  <c r="BC12"/>
  <c r="BD12"/>
  <c r="BE12"/>
  <c r="BA13"/>
  <c r="BB13"/>
  <c r="BC13"/>
  <c r="BD13"/>
  <c r="BE13"/>
  <c r="BA14"/>
  <c r="BB14"/>
  <c r="BC14"/>
  <c r="BD14"/>
  <c r="BE14"/>
  <c r="BA15"/>
  <c r="BB15"/>
  <c r="BC15"/>
  <c r="BD15"/>
  <c r="BE15"/>
  <c r="BA16"/>
  <c r="BB16"/>
  <c r="BC16"/>
  <c r="BD16"/>
  <c r="BE16"/>
  <c r="BA17"/>
  <c r="BB17"/>
  <c r="BC17"/>
  <c r="BD17"/>
  <c r="BE17"/>
  <c r="BA18"/>
  <c r="BB18"/>
  <c r="BC18"/>
  <c r="BD18"/>
  <c r="BE18"/>
  <c r="BA19"/>
  <c r="BC19"/>
  <c r="BE19"/>
  <c r="BA21"/>
  <c r="BA22" s="1"/>
  <c r="BB21"/>
  <c r="BC21"/>
  <c r="BD21"/>
  <c r="BE21"/>
  <c r="BB22"/>
  <c r="BC22"/>
  <c r="BD22"/>
  <c r="BE22"/>
  <c r="BA24"/>
  <c r="BB24"/>
  <c r="BC24"/>
  <c r="BD24"/>
  <c r="BE24"/>
  <c r="BA25"/>
  <c r="BB25"/>
  <c r="BC25"/>
  <c r="BD25"/>
  <c r="BE25"/>
  <c r="BA26"/>
  <c r="BB26"/>
  <c r="BC26"/>
  <c r="BD26"/>
  <c r="BE26"/>
  <c r="BA29"/>
  <c r="BB29"/>
  <c r="BC29"/>
  <c r="BD29"/>
  <c r="BE29"/>
  <c r="BA30"/>
  <c r="BB30"/>
  <c r="BB31" s="1"/>
  <c r="BC30"/>
  <c r="BD30"/>
  <c r="BD31" s="1"/>
  <c r="BE30"/>
  <c r="BA31"/>
  <c r="BC31"/>
  <c r="BE31"/>
  <c r="H31" i="2" l="1"/>
  <c r="F176" i="3"/>
  <c r="G176" s="1"/>
  <c r="G177" s="1"/>
  <c r="BB27" i="6"/>
  <c r="F20" i="2"/>
  <c r="F107" i="3"/>
  <c r="G107" s="1"/>
  <c r="G108" s="1"/>
  <c r="BD27" i="6"/>
  <c r="BE27"/>
  <c r="BC27"/>
  <c r="BA27"/>
  <c r="BD19"/>
  <c r="BB19"/>
  <c r="BD10"/>
  <c r="BB10"/>
  <c r="BA10"/>
  <c r="G11" i="5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10"/>
  <c r="G98" l="1"/>
  <c r="F113" i="3" s="1"/>
  <c r="G26" i="4"/>
  <c r="C3" i="5" l="1"/>
  <c r="F3"/>
  <c r="BA57"/>
  <c r="BB57"/>
  <c r="BC57"/>
  <c r="BD57"/>
  <c r="BE57"/>
  <c r="BA59"/>
  <c r="BB59"/>
  <c r="BC59"/>
  <c r="BD59"/>
  <c r="BD62" s="1"/>
  <c r="BE59"/>
  <c r="BB62"/>
  <c r="BA64"/>
  <c r="BB64"/>
  <c r="BC64"/>
  <c r="BD64"/>
  <c r="BE64"/>
  <c r="BA65"/>
  <c r="BB65"/>
  <c r="BC65"/>
  <c r="BD65"/>
  <c r="BE65"/>
  <c r="BA66"/>
  <c r="BB66"/>
  <c r="BC66"/>
  <c r="BD66"/>
  <c r="BE66"/>
  <c r="BA67"/>
  <c r="BB67"/>
  <c r="BC67"/>
  <c r="BD67"/>
  <c r="BE67"/>
  <c r="BA68"/>
  <c r="BB68"/>
  <c r="BC68"/>
  <c r="BD68"/>
  <c r="BE68"/>
  <c r="BA69"/>
  <c r="BB69"/>
  <c r="BC69"/>
  <c r="BD69"/>
  <c r="BE69"/>
  <c r="BA72"/>
  <c r="BB72"/>
  <c r="BC72"/>
  <c r="BD72"/>
  <c r="BE72"/>
  <c r="BD73"/>
  <c r="BA75"/>
  <c r="BA76" s="1"/>
  <c r="BB75"/>
  <c r="BC75"/>
  <c r="BD75"/>
  <c r="BE75"/>
  <c r="BB76"/>
  <c r="BC76"/>
  <c r="BD76"/>
  <c r="BE76"/>
  <c r="BB78"/>
  <c r="BA78"/>
  <c r="BC78"/>
  <c r="BD78"/>
  <c r="BE78"/>
  <c r="BA79"/>
  <c r="BB79"/>
  <c r="BC79"/>
  <c r="BD79"/>
  <c r="BE79"/>
  <c r="BA80"/>
  <c r="BB80"/>
  <c r="BC80"/>
  <c r="BD80"/>
  <c r="BE80"/>
  <c r="BA83"/>
  <c r="BB83"/>
  <c r="BC83"/>
  <c r="BD83"/>
  <c r="BE83"/>
  <c r="BA84"/>
  <c r="BA85" s="1"/>
  <c r="BB84"/>
  <c r="BC84"/>
  <c r="BC85" s="1"/>
  <c r="BD84"/>
  <c r="BE84"/>
  <c r="BE85"/>
  <c r="BD81" l="1"/>
  <c r="BD85"/>
  <c r="BB85"/>
  <c r="BA81"/>
  <c r="BB73"/>
  <c r="BE81"/>
  <c r="BC81"/>
  <c r="BB81"/>
  <c r="BE62"/>
  <c r="BC62"/>
  <c r="BE73"/>
  <c r="BC73"/>
  <c r="BA62"/>
  <c r="BA73"/>
  <c r="C3" i="4" l="1"/>
  <c r="F3"/>
  <c r="BA8"/>
  <c r="BB8"/>
  <c r="BC8"/>
  <c r="BD8"/>
  <c r="BE8"/>
  <c r="G9"/>
  <c r="BA9" s="1"/>
  <c r="BA10" s="1"/>
  <c r="BB9"/>
  <c r="BC9"/>
  <c r="BC10" s="1"/>
  <c r="BD9"/>
  <c r="BE9"/>
  <c r="BE10" s="1"/>
  <c r="G10"/>
  <c r="BB10"/>
  <c r="G11"/>
  <c r="G12"/>
  <c r="BA12" s="1"/>
  <c r="BB12"/>
  <c r="BC12"/>
  <c r="BD12"/>
  <c r="BE12"/>
  <c r="G13"/>
  <c r="BA13" s="1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D19"/>
  <c r="G20"/>
  <c r="G21"/>
  <c r="BA21" s="1"/>
  <c r="BA22" s="1"/>
  <c r="BB21"/>
  <c r="BB22" s="1"/>
  <c r="BC21"/>
  <c r="BC22" s="1"/>
  <c r="BD21"/>
  <c r="BE21"/>
  <c r="BE22" s="1"/>
  <c r="G22"/>
  <c r="BD22"/>
  <c r="G23"/>
  <c r="G24"/>
  <c r="BA24"/>
  <c r="BB24"/>
  <c r="BC24"/>
  <c r="BD24"/>
  <c r="BE24"/>
  <c r="G25"/>
  <c r="BA25"/>
  <c r="BB25"/>
  <c r="BC25"/>
  <c r="BD25"/>
  <c r="BE25"/>
  <c r="BA26"/>
  <c r="BB26"/>
  <c r="BB27" s="1"/>
  <c r="BC26"/>
  <c r="BD26"/>
  <c r="BD27" s="1"/>
  <c r="BE26"/>
  <c r="G27"/>
  <c r="BA27"/>
  <c r="BC27"/>
  <c r="BE27"/>
  <c r="G28"/>
  <c r="BD10" l="1"/>
  <c r="G29"/>
  <c r="F110" i="3" s="1"/>
  <c r="BE19" i="4"/>
  <c r="BC19"/>
  <c r="BA19"/>
  <c r="BE173" i="3"/>
  <c r="BC173"/>
  <c r="BB173"/>
  <c r="BA173"/>
  <c r="G173"/>
  <c r="BD173" s="1"/>
  <c r="BD174" s="1"/>
  <c r="BE174"/>
  <c r="I31" i="2" s="1"/>
  <c r="BC174" i="3"/>
  <c r="G31" i="2" s="1"/>
  <c r="BB174" i="3"/>
  <c r="F31" i="2" s="1"/>
  <c r="BA174" i="3"/>
  <c r="E31" i="2" s="1"/>
  <c r="G174" i="3"/>
  <c r="H30" i="2" s="1"/>
  <c r="C174" i="3"/>
  <c r="BE170"/>
  <c r="BD170"/>
  <c r="BC170"/>
  <c r="BA170"/>
  <c r="G170"/>
  <c r="BB170" s="1"/>
  <c r="BE169"/>
  <c r="BD169"/>
  <c r="BD171" s="1"/>
  <c r="H29" i="2" s="1"/>
  <c r="BC169" i="3"/>
  <c r="BA169"/>
  <c r="G169"/>
  <c r="G171" s="1"/>
  <c r="B29" i="2"/>
  <c r="A29"/>
  <c r="BE171" i="3"/>
  <c r="I29" i="2" s="1"/>
  <c r="BC171" i="3"/>
  <c r="G29" i="2" s="1"/>
  <c r="BA171" i="3"/>
  <c r="E29" i="2" s="1"/>
  <c r="C171" i="3"/>
  <c r="BE166"/>
  <c r="BD166"/>
  <c r="BC166"/>
  <c r="BA166"/>
  <c r="G166"/>
  <c r="BB166" s="1"/>
  <c r="BE165"/>
  <c r="BD165"/>
  <c r="BD167" s="1"/>
  <c r="H28" i="2" s="1"/>
  <c r="BC165" i="3"/>
  <c r="BA165"/>
  <c r="G165"/>
  <c r="G167" s="1"/>
  <c r="B28" i="2"/>
  <c r="A28"/>
  <c r="BE167" i="3"/>
  <c r="I28" i="2" s="1"/>
  <c r="BC167" i="3"/>
  <c r="G28" i="2" s="1"/>
  <c r="BA167" i="3"/>
  <c r="E28" i="2" s="1"/>
  <c r="C167" i="3"/>
  <c r="BE162"/>
  <c r="BD162"/>
  <c r="BC162"/>
  <c r="BA162"/>
  <c r="G162"/>
  <c r="BB162" s="1"/>
  <c r="BE161"/>
  <c r="BD161"/>
  <c r="BC161"/>
  <c r="BA161"/>
  <c r="G161"/>
  <c r="BB161" s="1"/>
  <c r="BE160"/>
  <c r="BD160"/>
  <c r="BD163" s="1"/>
  <c r="H27" i="2" s="1"/>
  <c r="BC160" i="3"/>
  <c r="BA160"/>
  <c r="G160"/>
  <c r="G163" s="1"/>
  <c r="B27" i="2"/>
  <c r="A27"/>
  <c r="BE163" i="3"/>
  <c r="I27" i="2" s="1"/>
  <c r="BC163" i="3"/>
  <c r="G27" i="2" s="1"/>
  <c r="BA163" i="3"/>
  <c r="E27" i="2" s="1"/>
  <c r="C163" i="3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D158" s="1"/>
  <c r="H26" i="2" s="1"/>
  <c r="BC146" i="3"/>
  <c r="BA146"/>
  <c r="G146"/>
  <c r="G158" s="1"/>
  <c r="B26" i="2"/>
  <c r="A26"/>
  <c r="BE158" i="3"/>
  <c r="I26" i="2" s="1"/>
  <c r="BC158" i="3"/>
  <c r="G26" i="2" s="1"/>
  <c r="BA158" i="3"/>
  <c r="E26" i="2" s="1"/>
  <c r="C158" i="3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D144" s="1"/>
  <c r="H25" i="2" s="1"/>
  <c r="BC135" i="3"/>
  <c r="BA135"/>
  <c r="G135"/>
  <c r="G144" s="1"/>
  <c r="B25" i="2"/>
  <c r="A25"/>
  <c r="BE144" i="3"/>
  <c r="I25" i="2" s="1"/>
  <c r="BC144" i="3"/>
  <c r="G25" i="2" s="1"/>
  <c r="BA144" i="3"/>
  <c r="E25" i="2" s="1"/>
  <c r="C144" i="3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D133" s="1"/>
  <c r="H24" i="2" s="1"/>
  <c r="BC121" i="3"/>
  <c r="BA121"/>
  <c r="G121"/>
  <c r="G133" s="1"/>
  <c r="B24" i="2"/>
  <c r="A24"/>
  <c r="BE133" i="3"/>
  <c r="I24" i="2" s="1"/>
  <c r="BC133" i="3"/>
  <c r="G24" i="2" s="1"/>
  <c r="BA133" i="3"/>
  <c r="E24" i="2" s="1"/>
  <c r="C133" i="3"/>
  <c r="BE118"/>
  <c r="BD118"/>
  <c r="BC118"/>
  <c r="BA118"/>
  <c r="G118"/>
  <c r="BB118" s="1"/>
  <c r="BE117"/>
  <c r="BD117"/>
  <c r="BC117"/>
  <c r="BA117"/>
  <c r="G117"/>
  <c r="BB117" s="1"/>
  <c r="BE116"/>
  <c r="BD116"/>
  <c r="BD119" s="1"/>
  <c r="H23" i="2" s="1"/>
  <c r="BC116" i="3"/>
  <c r="BA116"/>
  <c r="G116"/>
  <c r="G119" s="1"/>
  <c r="B23" i="2"/>
  <c r="A23"/>
  <c r="BE119" i="3"/>
  <c r="I23" i="2" s="1"/>
  <c r="BC119" i="3"/>
  <c r="G23" i="2" s="1"/>
  <c r="BA119" i="3"/>
  <c r="E23" i="2" s="1"/>
  <c r="C119" i="3"/>
  <c r="BE113"/>
  <c r="BE114" s="1"/>
  <c r="I22" i="2" s="1"/>
  <c r="BD113" i="3"/>
  <c r="BD114" s="1"/>
  <c r="H22" i="2" s="1"/>
  <c r="BC113" i="3"/>
  <c r="BC114" s="1"/>
  <c r="G22" i="2" s="1"/>
  <c r="BA113" i="3"/>
  <c r="BA114" s="1"/>
  <c r="E22" i="2" s="1"/>
  <c r="G113" i="3"/>
  <c r="G114" s="1"/>
  <c r="B22" i="2"/>
  <c r="A22"/>
  <c r="C114" i="3"/>
  <c r="BE110"/>
  <c r="BE111" s="1"/>
  <c r="I21" i="2" s="1"/>
  <c r="BD110" i="3"/>
  <c r="BD111" s="1"/>
  <c r="H21" i="2" s="1"/>
  <c r="BC110" i="3"/>
  <c r="BC111" s="1"/>
  <c r="G21" i="2" s="1"/>
  <c r="BA110" i="3"/>
  <c r="G110"/>
  <c r="G111" s="1"/>
  <c r="B21" i="2"/>
  <c r="A21"/>
  <c r="BA111" i="3"/>
  <c r="E21" i="2" s="1"/>
  <c r="C111" i="3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D105" s="1"/>
  <c r="H19" i="2" s="1"/>
  <c r="BC92" i="3"/>
  <c r="BA92"/>
  <c r="G92"/>
  <c r="G105" s="1"/>
  <c r="B19" i="2"/>
  <c r="A19"/>
  <c r="BE105" i="3"/>
  <c r="I19" i="2" s="1"/>
  <c r="BC105" i="3"/>
  <c r="G19" i="2" s="1"/>
  <c r="BA105" i="3"/>
  <c r="E19" i="2" s="1"/>
  <c r="C105" i="3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D90" s="1"/>
  <c r="H18" i="2" s="1"/>
  <c r="BC84" i="3"/>
  <c r="BA84"/>
  <c r="G84"/>
  <c r="BB84" s="1"/>
  <c r="BB90" s="1"/>
  <c r="F18" i="2" s="1"/>
  <c r="B18"/>
  <c r="A18"/>
  <c r="BE90" i="3"/>
  <c r="I18" i="2" s="1"/>
  <c r="BC90" i="3"/>
  <c r="G18" i="2" s="1"/>
  <c r="BA90" i="3"/>
  <c r="E18" i="2" s="1"/>
  <c r="C90" i="3"/>
  <c r="BE81"/>
  <c r="BD81"/>
  <c r="BC81"/>
  <c r="BA81"/>
  <c r="G81"/>
  <c r="BB81" s="1"/>
  <c r="BE80"/>
  <c r="BD80"/>
  <c r="BD82" s="1"/>
  <c r="H17" i="2" s="1"/>
  <c r="BC80" i="3"/>
  <c r="BA80"/>
  <c r="G80"/>
  <c r="BB80" s="1"/>
  <c r="B17" i="2"/>
  <c r="A17"/>
  <c r="BE82" i="3"/>
  <c r="I17" i="2" s="1"/>
  <c r="BC82" i="3"/>
  <c r="G17" i="2" s="1"/>
  <c r="BA82" i="3"/>
  <c r="E17" i="2" s="1"/>
  <c r="C82" i="3"/>
  <c r="BE77"/>
  <c r="BD77"/>
  <c r="BD78" s="1"/>
  <c r="H16" i="2" s="1"/>
  <c r="BC77" i="3"/>
  <c r="BB77"/>
  <c r="BB78" s="1"/>
  <c r="F16" i="2" s="1"/>
  <c r="G77" i="3"/>
  <c r="BA77" s="1"/>
  <c r="BA78" s="1"/>
  <c r="E16" i="2" s="1"/>
  <c r="B16"/>
  <c r="A16"/>
  <c r="BE78" i="3"/>
  <c r="I16" i="2" s="1"/>
  <c r="BC78" i="3"/>
  <c r="G16" i="2" s="1"/>
  <c r="C78" i="3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E75" s="1"/>
  <c r="I15" i="2" s="1"/>
  <c r="BD50" i="3"/>
  <c r="BC50"/>
  <c r="BC75" s="1"/>
  <c r="G15" i="2" s="1"/>
  <c r="BB50" i="3"/>
  <c r="G50"/>
  <c r="BA50" s="1"/>
  <c r="BA75" s="1"/>
  <c r="E15" i="2" s="1"/>
  <c r="B15"/>
  <c r="A15"/>
  <c r="BD75" i="3"/>
  <c r="H15" i="2" s="1"/>
  <c r="BB75" i="3"/>
  <c r="F15" i="2" s="1"/>
  <c r="C75" i="3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14" i="2"/>
  <c r="A14"/>
  <c r="BE48" i="3"/>
  <c r="I14" i="2" s="1"/>
  <c r="BD48" i="3"/>
  <c r="H14" i="2" s="1"/>
  <c r="BC48" i="3"/>
  <c r="G14" i="2" s="1"/>
  <c r="BB48" i="3"/>
  <c r="F14" i="2" s="1"/>
  <c r="C48" i="3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E43" s="1"/>
  <c r="I13" i="2" s="1"/>
  <c r="BD37" i="3"/>
  <c r="BC37"/>
  <c r="BC43" s="1"/>
  <c r="G13" i="2" s="1"/>
  <c r="BB37" i="3"/>
  <c r="G37"/>
  <c r="BA37" s="1"/>
  <c r="BA43" s="1"/>
  <c r="E13" i="2" s="1"/>
  <c r="B13"/>
  <c r="A13"/>
  <c r="BD43" i="3"/>
  <c r="H13" i="2" s="1"/>
  <c r="BB43" i="3"/>
  <c r="F13" i="2" s="1"/>
  <c r="C43" i="3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D35" s="1"/>
  <c r="H12" i="2" s="1"/>
  <c r="BC31" i="3"/>
  <c r="BB31"/>
  <c r="BB35" s="1"/>
  <c r="F12" i="2" s="1"/>
  <c r="G31" i="3"/>
  <c r="BA31" s="1"/>
  <c r="B12" i="2"/>
  <c r="A12"/>
  <c r="BE35" i="3"/>
  <c r="I12" i="2" s="1"/>
  <c r="BC35" i="3"/>
  <c r="G12" i="2" s="1"/>
  <c r="G35" i="3"/>
  <c r="C35"/>
  <c r="BE28"/>
  <c r="BD28"/>
  <c r="BC28"/>
  <c r="BB28"/>
  <c r="G28"/>
  <c r="BA28" s="1"/>
  <c r="BE27"/>
  <c r="BD27"/>
  <c r="BD29" s="1"/>
  <c r="H11" i="2" s="1"/>
  <c r="BC27" i="3"/>
  <c r="BB27"/>
  <c r="BB29" s="1"/>
  <c r="F11" i="2" s="1"/>
  <c r="G27" i="3"/>
  <c r="BA27" s="1"/>
  <c r="B11" i="2"/>
  <c r="A11"/>
  <c r="BE29" i="3"/>
  <c r="I11" i="2" s="1"/>
  <c r="BC29" i="3"/>
  <c r="G11" i="2" s="1"/>
  <c r="G29" i="3"/>
  <c r="C29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10" i="2"/>
  <c r="A10"/>
  <c r="BE25" i="3"/>
  <c r="I10" i="2" s="1"/>
  <c r="BD25" i="3"/>
  <c r="H10" i="2" s="1"/>
  <c r="BC25" i="3"/>
  <c r="G10" i="2" s="1"/>
  <c r="BB25" i="3"/>
  <c r="F10" i="2" s="1"/>
  <c r="C25" i="3"/>
  <c r="BE16"/>
  <c r="BD16"/>
  <c r="BC16"/>
  <c r="BB16"/>
  <c r="G16"/>
  <c r="BA16" s="1"/>
  <c r="BE15"/>
  <c r="BE17" s="1"/>
  <c r="I9" i="2" s="1"/>
  <c r="BD15" i="3"/>
  <c r="BC15"/>
  <c r="BC17" s="1"/>
  <c r="G9" i="2" s="1"/>
  <c r="BB15" i="3"/>
  <c r="G15"/>
  <c r="BA15" s="1"/>
  <c r="BA17" s="1"/>
  <c r="E9" i="2" s="1"/>
  <c r="B9"/>
  <c r="A9"/>
  <c r="BD17" i="3"/>
  <c r="H9" i="2" s="1"/>
  <c r="BB17" i="3"/>
  <c r="F9" i="2" s="1"/>
  <c r="C17" i="3"/>
  <c r="BE12"/>
  <c r="BD12"/>
  <c r="BD13" s="1"/>
  <c r="H8" i="2" s="1"/>
  <c r="BC12" i="3"/>
  <c r="BB12"/>
  <c r="BB13" s="1"/>
  <c r="F8" i="2" s="1"/>
  <c r="G12" i="3"/>
  <c r="BA12" s="1"/>
  <c r="BA13" s="1"/>
  <c r="E8" i="2" s="1"/>
  <c r="B8"/>
  <c r="A8"/>
  <c r="BE13" i="3"/>
  <c r="I8" i="2" s="1"/>
  <c r="BC13" i="3"/>
  <c r="G8" i="2" s="1"/>
  <c r="G13" i="3"/>
  <c r="C13"/>
  <c r="BE9"/>
  <c r="BD9"/>
  <c r="BC9"/>
  <c r="BB9"/>
  <c r="G9"/>
  <c r="BA9" s="1"/>
  <c r="BE8"/>
  <c r="BD8"/>
  <c r="BD10" s="1"/>
  <c r="H7" i="2" s="1"/>
  <c r="BC8" i="3"/>
  <c r="BB8"/>
  <c r="BB10" s="1"/>
  <c r="F7" i="2" s="1"/>
  <c r="G8" i="3"/>
  <c r="BA8" s="1"/>
  <c r="B7" i="2"/>
  <c r="A7"/>
  <c r="BE10" i="3"/>
  <c r="I7" i="2" s="1"/>
  <c r="BC10" i="3"/>
  <c r="G7" i="2" s="1"/>
  <c r="G10" i="3"/>
  <c r="C10"/>
  <c r="C4"/>
  <c r="F3"/>
  <c r="C3"/>
  <c r="C2" i="2"/>
  <c r="C1"/>
  <c r="F31" i="1"/>
  <c r="G8"/>
  <c r="BA25" i="3" l="1"/>
  <c r="E10" i="2" s="1"/>
  <c r="BA48" i="3"/>
  <c r="E14" i="2" s="1"/>
  <c r="G17" i="3"/>
  <c r="G25"/>
  <c r="G43"/>
  <c r="G48"/>
  <c r="G75"/>
  <c r="BB82"/>
  <c r="F17" i="2" s="1"/>
  <c r="G32"/>
  <c r="C14" i="1" s="1"/>
  <c r="I32" i="2"/>
  <c r="C20" i="1" s="1"/>
  <c r="H32" i="2"/>
  <c r="C15" i="1" s="1"/>
  <c r="BA10" i="3"/>
  <c r="E7" i="2" s="1"/>
  <c r="BA29" i="3"/>
  <c r="E11" i="2" s="1"/>
  <c r="BA35" i="3"/>
  <c r="E12" i="2" s="1"/>
  <c r="G78" i="3"/>
  <c r="G82"/>
  <c r="G90"/>
  <c r="BB92"/>
  <c r="BB105" s="1"/>
  <c r="F19" i="2" s="1"/>
  <c r="BB110" i="3"/>
  <c r="BB111" s="1"/>
  <c r="F21" i="2" s="1"/>
  <c r="BB113" i="3"/>
  <c r="BB114" s="1"/>
  <c r="F22" i="2" s="1"/>
  <c r="BB116" i="3"/>
  <c r="BB119" s="1"/>
  <c r="F23" i="2" s="1"/>
  <c r="BB121" i="3"/>
  <c r="BB133" s="1"/>
  <c r="F24" i="2" s="1"/>
  <c r="BB135" i="3"/>
  <c r="BB144" s="1"/>
  <c r="F25" i="2" s="1"/>
  <c r="BB146" i="3"/>
  <c r="BB158" s="1"/>
  <c r="F26" i="2" s="1"/>
  <c r="BB160" i="3"/>
  <c r="BB163" s="1"/>
  <c r="F27" i="2" s="1"/>
  <c r="BB165" i="3"/>
  <c r="BB167" s="1"/>
  <c r="F28" i="2" s="1"/>
  <c r="BB169" i="3"/>
  <c r="BB171" s="1"/>
  <c r="F29" i="2" s="1"/>
  <c r="F32" l="1"/>
  <c r="C17" i="1" s="1"/>
  <c r="E32" i="2"/>
  <c r="C16" i="1" l="1"/>
  <c r="C18" s="1"/>
  <c r="C21" s="1"/>
  <c r="C22" l="1"/>
  <c r="F32" s="1"/>
  <c r="F33" l="1"/>
  <c r="F34" s="1"/>
</calcChain>
</file>

<file path=xl/sharedStrings.xml><?xml version="1.0" encoding="utf-8"?>
<sst xmlns="http://schemas.openxmlformats.org/spreadsheetml/2006/main" count="1311" uniqueCount="738">
  <si>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</si>
  <si>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</si>
  <si>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</si>
  <si>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</si>
  <si>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</si>
  <si>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</si>
  <si>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</si>
  <si>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</si>
  <si>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</si>
  <si>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</si>
  <si>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</si>
  <si>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</si>
  <si>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</si>
  <si>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</si>
  <si>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</si>
  <si>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</si>
  <si>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</si>
  <si>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</si>
  <si>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</si>
  <si>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</si>
  <si>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</si>
  <si>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</si>
  <si>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</si>
  <si>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</si>
  <si>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</si>
  <si>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</si>
  <si>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</si>
  <si>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</si>
  <si>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</si>
  <si>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</si>
  <si>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</si>
  <si>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</si>
  <si>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</si>
  <si>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</si>
  <si>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</si>
  <si>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</si>
  <si>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</si>
  <si>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</si>
  <si>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</si>
  <si>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</si>
  <si>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</si>
  <si>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</si>
  <si>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</si>
  <si>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</si>
  <si>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</si>
  <si>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</si>
  <si>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</si>
  <si>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</si>
  <si>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</si>
  <si>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</si>
  <si>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</si>
  <si>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</si>
  <si>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</si>
  <si>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</si>
  <si>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</si>
  <si>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</si>
  <si>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</si>
  <si>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</si>
  <si>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</si>
  <si>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</si>
  <si>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</si>
  <si>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</si>
  <si>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</si>
  <si>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</si>
  <si>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</si>
  <si>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</si>
  <si>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</si>
  <si>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</si>
  <si>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</si>
  <si>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</si>
  <si>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</si>
  <si>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</si>
  <si>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</si>
  <si>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</si>
  <si>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</si>
  <si>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3</t>
  </si>
  <si>
    <t>Svislé a kompletní konstrukce</t>
  </si>
  <si>
    <t>342 25-5026.RT1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</si>
  <si>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</si>
  <si>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</si>
  <si>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</si>
  <si>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</si>
  <si>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</si>
  <si>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</si>
  <si>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</si>
  <si>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</si>
  <si>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</si>
  <si>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42-1300.RU1</t>
  </si>
  <si>
    <t>622 42-1309.RU1</t>
  </si>
  <si>
    <t>622 42-1308</t>
  </si>
  <si>
    <t>622 42-1309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</si>
  <si>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</si>
  <si>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</si>
  <si>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</si>
  <si>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</si>
  <si>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</si>
  <si>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</si>
  <si>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</si>
  <si>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</si>
  <si>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</si>
  <si>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</si>
  <si>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64</t>
  </si>
  <si>
    <t>Výplně otvorů</t>
  </si>
  <si>
    <t>641 95-2211.R00</t>
  </si>
  <si>
    <t xml:space="preserve">Osazení rámů okenních plast, plocha do 2,5 m2 </t>
  </si>
  <si>
    <t>kus</t>
  </si>
  <si>
    <t>641 95-2341.R00</t>
  </si>
  <si>
    <t xml:space="preserve">Osazení rámů okenních plast, plocha do 4 m2 </t>
  </si>
  <si>
    <t>642 95-2221.R00</t>
  </si>
  <si>
    <t xml:space="preserve">Dodatečné osaz.plast.zárubní.,pl.nad 2,5m2 </t>
  </si>
  <si>
    <t>641 96-0000.R00</t>
  </si>
  <si>
    <t xml:space="preserve">Těsnění spár otvorových prvků PU pěnou </t>
  </si>
  <si>
    <t>m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</si>
  <si>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</si>
  <si>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</si>
  <si>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</si>
  <si>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</si>
  <si>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</si>
  <si>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</si>
  <si>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</si>
  <si>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</si>
  <si>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</si>
  <si>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</si>
  <si>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</si>
  <si>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</si>
  <si>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</si>
  <si>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</si>
  <si>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</si>
  <si>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</si>
  <si>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</si>
  <si>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</si>
  <si>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</si>
  <si>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</si>
  <si>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kpl</t>
  </si>
  <si>
    <t>953 94-1212.R00</t>
  </si>
  <si>
    <t xml:space="preserve">Osazování VZT mříží a protidešť žaluzií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</si>
  <si>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</si>
  <si>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</si>
  <si>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</si>
  <si>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</si>
  <si>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</si>
  <si>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</si>
  <si>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</si>
  <si>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</si>
  <si>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06-1125.R00</t>
  </si>
  <si>
    <t xml:space="preserve">Vyvěšení dřevěných dveřních křídel pl. do 2 m2 </t>
  </si>
  <si>
    <t>968 06-2354.R00</t>
  </si>
  <si>
    <t xml:space="preserve">Vybourání dřevěných rámů oken dvojitých pl. 1 m2 </t>
  </si>
  <si>
    <t>968 06-2246.R00</t>
  </si>
  <si>
    <t xml:space="preserve">Vybourání dřevěných rámů oken jednoduch. pl. 4 m2 </t>
  </si>
  <si>
    <t>968 06-2456.R00</t>
  </si>
  <si>
    <t xml:space="preserve">Vybourání dřevěných dveřních zárubní pl. nad 2 m2 </t>
  </si>
  <si>
    <t>962 08-1141.R00</t>
  </si>
  <si>
    <t xml:space="preserve">Bourání příček ze skleněných tvárnic tl. 15 cm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</si>
  <si>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</si>
  <si>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</si>
  <si>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</si>
  <si>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</si>
  <si>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</si>
  <si>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</si>
  <si>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</si>
  <si>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</si>
  <si>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</si>
  <si>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</si>
  <si>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</si>
  <si>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</si>
  <si>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</si>
  <si>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</si>
  <si>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43-0840.R00</t>
  </si>
  <si>
    <t xml:space="preserve">Demontáž oplechování zdí,rš od 330 do 500 mm </t>
  </si>
  <si>
    <t>764 34-2841.R00</t>
  </si>
  <si>
    <t xml:space="preserve">Demontáž lemování trub D 250 mm, hl. kryt. do 30° </t>
  </si>
  <si>
    <t>968 90-9001</t>
  </si>
  <si>
    <t xml:space="preserve">Demontáž prvků kotvených na fasádě </t>
  </si>
  <si>
    <t>764 43-0850.R00</t>
  </si>
  <si>
    <t xml:space="preserve">Demontáž oplechování zdí,rš 600 mm </t>
  </si>
  <si>
    <t>764 31-1821.R00</t>
  </si>
  <si>
    <t xml:space="preserve">Demontáž krytiny, tabule 2 x 1 m, do 25 m2, do 30°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</si>
  <si>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</si>
  <si>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</si>
  <si>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</si>
  <si>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</si>
  <si>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</si>
  <si>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</si>
  <si>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</si>
  <si>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</si>
  <si>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</si>
  <si>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</si>
  <si>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</si>
  <si>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</si>
  <si>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</si>
  <si>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</si>
  <si>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</si>
  <si>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</si>
  <si>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</si>
  <si>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</si>
  <si>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</si>
  <si>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</si>
  <si>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</si>
  <si>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</si>
  <si>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</si>
  <si>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</si>
  <si>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</si>
  <si>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živičné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</si>
  <si>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</si>
  <si>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</si>
  <si>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</si>
  <si>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</si>
  <si>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</si>
  <si>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</si>
  <si>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</si>
  <si>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</si>
  <si>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71-2202.R00</t>
  </si>
  <si>
    <t xml:space="preserve">Přesun hmot pro povlakové krytiny, výšky do 12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</si>
  <si>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</si>
  <si>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</si>
  <si>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</si>
  <si>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</si>
  <si>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</si>
  <si>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</si>
  <si>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</si>
  <si>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</si>
  <si>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</si>
  <si>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</si>
  <si>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</si>
  <si>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</si>
  <si>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</si>
  <si>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</si>
  <si>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283 75740</t>
  </si>
  <si>
    <t>713 11-1111.R00</t>
  </si>
  <si>
    <t xml:space="preserve">Izolace tepelné stropů vrchem kladené volně </t>
  </si>
  <si>
    <t>713 19-1100.RT9</t>
  </si>
  <si>
    <t>Položení izolační fólie včetně dodávky fólie PE</t>
  </si>
  <si>
    <t>713 49-1190</t>
  </si>
  <si>
    <t xml:space="preserve">Ochranná textilie </t>
  </si>
  <si>
    <t>631-51408</t>
  </si>
  <si>
    <t>998 71-3201.R00</t>
  </si>
  <si>
    <t xml:space="preserve">Přesun hmot pro izolace tepelné, výšky do 6 m </t>
  </si>
  <si>
    <t>731</t>
  </si>
  <si>
    <t>Ústřední vytápění</t>
  </si>
  <si>
    <t>731 101</t>
  </si>
  <si>
    <t xml:space="preserve">Náklady dlle přílohy-díl 400 </t>
  </si>
  <si>
    <t>732</t>
  </si>
  <si>
    <t>Předávací stanice</t>
  </si>
  <si>
    <t>732 101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</si>
  <si>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</si>
  <si>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</si>
  <si>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</si>
  <si>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</si>
  <si>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</si>
  <si>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</si>
  <si>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</si>
  <si>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</si>
  <si>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</si>
  <si>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</si>
  <si>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</si>
  <si>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</si>
  <si>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</si>
  <si>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</si>
  <si>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</si>
  <si>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poz 3/K</t>
  </si>
  <si>
    <t>764 90-1052.R00</t>
  </si>
  <si>
    <t>Odpadní trouby kruhové D 120 mm poplast plech poz 4/K</t>
  </si>
  <si>
    <t>764 90-1101.R00</t>
  </si>
  <si>
    <t>Oplechování střechy nad římsou vč. krycího plechu poz 2/K</t>
  </si>
  <si>
    <t>764 90-0250.R00</t>
  </si>
  <si>
    <t>Oplechování zdí z poplast plechu, rš do 600 mm poz 6/K</t>
  </si>
  <si>
    <t>764 90-2230.R00</t>
  </si>
  <si>
    <t>Oplechování prostupů  do 150 mm poplast plech poz 7/K</t>
  </si>
  <si>
    <t>764 90-2240.R00</t>
  </si>
  <si>
    <t>Oplechování prostupů do 200 mm poplast plech poz 8/K</t>
  </si>
  <si>
    <t>764 90-1260</t>
  </si>
  <si>
    <t>Lemování zdí z poplast plechu rš.400+250mm poz 10/K</t>
  </si>
  <si>
    <t>764 90-0010.R00</t>
  </si>
  <si>
    <t>Zastřešení hladkými plechy, do 30° poz 10/K</t>
  </si>
  <si>
    <t>764 90-9001</t>
  </si>
  <si>
    <t>Oplechování drobných doplňkových konstrukcí poz 11/K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</si>
  <si>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</si>
  <si>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</si>
  <si>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</si>
  <si>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</si>
  <si>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</si>
  <si>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1180/570mm vč.izol dvojskla, kování a mikroventilace, poz OZ1</t>
  </si>
  <si>
    <t>766 102</t>
  </si>
  <si>
    <t>Okno plast vel 1600/570 mm,vč. izol.dvojskla kování a mikroventilace, poz OZ2</t>
  </si>
  <si>
    <t>766 103</t>
  </si>
  <si>
    <t>Okno plast vel 1470/1480 vč izol.dvojskla, mikroventilace a kování D+M, poz OZ 3</t>
  </si>
  <si>
    <t>766 104</t>
  </si>
  <si>
    <t>Okno plast vel 2380/1480 vč izol.dvojskla, mikroventilace a kování D+M, poz OZ4</t>
  </si>
  <si>
    <t>766 105</t>
  </si>
  <si>
    <t>Okno plast vel 1800/1820 pevné vč izol.dvojskla, mikroventilace a kování D+M, poz OZ 6</t>
  </si>
  <si>
    <t>766 106</t>
  </si>
  <si>
    <t>Okno plast vel 1460/1500 vč izol.dvojskla, mikroventilace a kování D+M, poz OZ 1</t>
  </si>
  <si>
    <t>766 61-5002</t>
  </si>
  <si>
    <t>Dveře vstupní plast.vel.1620/2000 dvoukř.prosklené vč.kování D+M, poz D01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</si>
  <si>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</si>
  <si>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</si>
  <si>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</si>
  <si>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</si>
  <si>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</si>
  <si>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</si>
  <si>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767 101</t>
  </si>
  <si>
    <t>Repase mříží okna vel 1180/570mm poz 01/Z</t>
  </si>
  <si>
    <t>767 102</t>
  </si>
  <si>
    <t>Repase mříží okna vel 1600/570mm poz 02/Z</t>
  </si>
  <si>
    <t>767 103</t>
  </si>
  <si>
    <t>Repase mříží okna vel 1470/1480mm poz 0/Z</t>
  </si>
  <si>
    <t>767 104</t>
  </si>
  <si>
    <t>Repase mříží okna vel 2380/1480 mm poz 04/Z</t>
  </si>
  <si>
    <t>767 105</t>
  </si>
  <si>
    <t>Repase mříží okna vel 1800/1820mm poz 10/Z</t>
  </si>
  <si>
    <t>767 106</t>
  </si>
  <si>
    <t>Repase mříží okna vel 1460/1500mm poz 15/Z</t>
  </si>
  <si>
    <t>767 112</t>
  </si>
  <si>
    <t xml:space="preserve">Hliníkové VZT mřížky a prodidešť.žaluzie </t>
  </si>
  <si>
    <t>767 111</t>
  </si>
  <si>
    <t>Ochranné úhelníky nerez L 80/80/2 dl.2,0m poz 07/Z</t>
  </si>
  <si>
    <t>767 113</t>
  </si>
  <si>
    <t>Úprava stáv.bezpečnost.oplocení poz 08/Z</t>
  </si>
  <si>
    <t>767 116</t>
  </si>
  <si>
    <t>Žebřík na střechu dl 5,57m vč. ochranného koše poz 11/Z</t>
  </si>
  <si>
    <t>767 120</t>
  </si>
  <si>
    <t>Repase stáv.ocelovéo schodiště včetně  zábradlí dl 7,1 poz 12/Z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</si>
  <si>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</si>
  <si>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</si>
  <si>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</si>
  <si>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</si>
  <si>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</si>
  <si>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</si>
  <si>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</si>
  <si>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</si>
  <si>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</si>
  <si>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</si>
  <si>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</si>
  <si>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</si>
  <si>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</si>
  <si>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Nátěový systém pro prům.podlahy vč. výztuž pásky </t>
  </si>
  <si>
    <t>998 77-7202.R00</t>
  </si>
  <si>
    <t xml:space="preserve">Přesun hmot pro podlahy syntetické, výšky do 12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</si>
  <si>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</si>
  <si>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</si>
  <si>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</si>
  <si>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</si>
  <si>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</si>
  <si>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</si>
  <si>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</si>
  <si>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</si>
  <si>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</si>
  <si>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</si>
  <si>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</si>
  <si>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</si>
  <si>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015 Jídelna, kuchyň</t>
  </si>
  <si>
    <t>Sníž.energet.náročnosti pro vytápění věznice Příbram</t>
  </si>
  <si>
    <t>Boukalová</t>
  </si>
  <si>
    <t>říjen 2011</t>
  </si>
  <si>
    <t>731 Ústřední vytápění celkem</t>
  </si>
  <si>
    <t>Stavební přípomoce</t>
  </si>
  <si>
    <t>Pomocné ocelové konstrukce</t>
  </si>
  <si>
    <t xml:space="preserve">Tlakové zkoušky potrubí </t>
  </si>
  <si>
    <t>735 161</t>
  </si>
  <si>
    <t>735 160</t>
  </si>
  <si>
    <t>735 159</t>
  </si>
  <si>
    <t>735 158</t>
  </si>
  <si>
    <t>735 157</t>
  </si>
  <si>
    <t>735 156</t>
  </si>
  <si>
    <t>735 155</t>
  </si>
  <si>
    <t>735 154</t>
  </si>
  <si>
    <t>735 153</t>
  </si>
  <si>
    <t>735 152</t>
  </si>
  <si>
    <t>735 151</t>
  </si>
  <si>
    <t xml:space="preserve">Deskové radiátory včetně odvzdušňovacího ventilu a stěnových konzol </t>
  </si>
  <si>
    <t>Ruční hlavice s pojistkou proti odcizení</t>
  </si>
  <si>
    <t>734 224</t>
  </si>
  <si>
    <t>Radiátorové šroubení uzavírací a vypouštěcí G 1/2"</t>
  </si>
  <si>
    <t>734 223</t>
  </si>
  <si>
    <t>734 222</t>
  </si>
  <si>
    <t>Radiátorový ventil regulační s přednastavením G 1/2"</t>
  </si>
  <si>
    <t>734 221</t>
  </si>
  <si>
    <t>Nátěry potrubí syntetické základní s 1x email. do DN 32</t>
  </si>
  <si>
    <t>Nátěry potrubí syntetické základní do DN 32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</si>
  <si>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</si>
  <si>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</si>
  <si>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</si>
  <si>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0-6 bar </t>
  </si>
  <si>
    <t>G 5/4“</t>
  </si>
  <si>
    <t>Kulový kohout G 1“</t>
  </si>
  <si>
    <t>Odvzdušňovací kulový kohout G 3/8“</t>
  </si>
  <si>
    <t>Vypouštěcí a odvzdušňovací kulový kohout G 1/2“</t>
  </si>
  <si>
    <t>se schopností regulovat až po úplné uzavření, PN 25, DN 25</t>
  </si>
  <si>
    <t>včetně kapiláry do přívodního potrubí a návarku 1/4“,</t>
  </si>
  <si>
    <t>Regulátor diferenčního tlaku plynule nastavitelný, montáž do zpětného potrubí,</t>
  </si>
  <si>
    <t>DN 32</t>
  </si>
  <si>
    <t>Vyvažovací regulační ventil  s přednastavením DN 25</t>
  </si>
  <si>
    <t>Uzavírací ventil s lineární škrticí charakteristikou  - armatury na vstupu do PS, DN32</t>
  </si>
  <si>
    <t>Závěsy na potrubí, konzole, objímky</t>
  </si>
  <si>
    <t>Odvzdušňovací nádoby DN 50</t>
  </si>
  <si>
    <t>Orientační štítky na potrubí</t>
  </si>
  <si>
    <t xml:space="preserve">   ve spojích svařovaných do DN 32</t>
  </si>
  <si>
    <t>Potrubí z ocelových trubek závitových v kotelnách a strojovnách</t>
  </si>
  <si>
    <t>734 114</t>
  </si>
  <si>
    <t>734 113</t>
  </si>
  <si>
    <t>734 112</t>
  </si>
  <si>
    <t>G 1“</t>
  </si>
  <si>
    <t>734 111</t>
  </si>
  <si>
    <t>Vyvažovací regulační ventil s přednastavením a vypouštěním G 3/4"</t>
  </si>
  <si>
    <t>734 110</t>
  </si>
  <si>
    <t>734 109</t>
  </si>
  <si>
    <t>Zpětný ventil G 3/4"</t>
  </si>
  <si>
    <t>734 108</t>
  </si>
  <si>
    <t>734 107</t>
  </si>
  <si>
    <t>734 106</t>
  </si>
  <si>
    <t>Kulový kohout G 3/4“</t>
  </si>
  <si>
    <t>734 105</t>
  </si>
  <si>
    <t>734 104</t>
  </si>
  <si>
    <t>734 103</t>
  </si>
  <si>
    <t>734 102</t>
  </si>
  <si>
    <t>734 101</t>
  </si>
  <si>
    <t>733 303</t>
  </si>
  <si>
    <t>733 302</t>
  </si>
  <si>
    <t>733 301</t>
  </si>
  <si>
    <t>Čerpadlo třístupňové DN25/6, G = 0,69 m3/h, el. 230 V</t>
  </si>
  <si>
    <t>732 302</t>
  </si>
  <si>
    <t>732 301</t>
  </si>
  <si>
    <t xml:space="preserve">   ve spojích svařovaných DN 15 - DN32</t>
  </si>
  <si>
    <t xml:space="preserve"> typ 10-500/400</t>
  </si>
  <si>
    <t>typ 11-600/1000</t>
  </si>
  <si>
    <t xml:space="preserve">typ 21-600/600 </t>
  </si>
  <si>
    <t>typ 21-600/900</t>
  </si>
  <si>
    <t>typ 21-600/1000</t>
  </si>
  <si>
    <t xml:space="preserve">typ 21-600/1200 </t>
  </si>
  <si>
    <t>typ 22-900/400</t>
  </si>
  <si>
    <t xml:space="preserve">typ 22-600/1000 </t>
  </si>
  <si>
    <t>typ 22-600/1100</t>
  </si>
  <si>
    <t>typ 22-600/1200</t>
  </si>
  <si>
    <t xml:space="preserve">typ 22-600/1400 </t>
  </si>
  <si>
    <t>SO 015 Kuchyň, jídelna</t>
  </si>
  <si>
    <t>783 101</t>
  </si>
  <si>
    <t>733 111</t>
  </si>
  <si>
    <t>733 112</t>
  </si>
  <si>
    <t>727 101</t>
  </si>
  <si>
    <t>Obj. 015a - Jídelna, ONVČ, 013 ubytovna H - předávací stanice</t>
  </si>
  <si>
    <t xml:space="preserve">   Zásobníkový ohřívač TV závěsný,  kombinovaný, objem 200 l, včetně tepelné izolace, jm.v. 24 kW</t>
  </si>
  <si>
    <t>DN 25/6, G = 1,20 m3/h, el. 230 V</t>
  </si>
  <si>
    <t>Filtr závitový s výměnnou vložkou G 3/4“</t>
  </si>
  <si>
    <t xml:space="preserve">Tepelná izolace potrubí a kolen z polyetylenu tl. 25 mm </t>
  </si>
  <si>
    <t>Deskový výměník z nerezových desek pájených mědí pro ohřev TV</t>
  </si>
  <si>
    <t xml:space="preserve">   ve spojích svařovaných do DN 50</t>
  </si>
  <si>
    <t xml:space="preserve">Potrubí z ocelových trubek hladkých v kotelnách a strojovnách </t>
  </si>
  <si>
    <t>DN 65 - 76/3.2</t>
  </si>
  <si>
    <t>Vyvažovací regulační ventil  s přednastavením DN 50</t>
  </si>
  <si>
    <t>DN 65</t>
  </si>
  <si>
    <t>se schopností regulovat až po úplné uzavření, PN 25, DN 50</t>
  </si>
  <si>
    <t>Mezipřírubová uzavírací klapka včetně přírub DN65/6</t>
  </si>
  <si>
    <t>Filtr přírubový s výměnnou vložkou DN  65/16</t>
  </si>
  <si>
    <t>G 2“</t>
  </si>
  <si>
    <t xml:space="preserve">Tlakoměr kruhový, rozsah 0-10 bar </t>
  </si>
  <si>
    <t>Nátěry potrubí syntetické základní do DN 50</t>
  </si>
  <si>
    <t>Nátěry potrubí syntetické základní do DN 65</t>
  </si>
  <si>
    <t>Nátěry potrubí syntetické základní s 1x email. do DN 50</t>
  </si>
  <si>
    <t>732 102</t>
  </si>
  <si>
    <t xml:space="preserve">Kombinovaný rozdělovač a sběrač RS kombi včetně konzol, </t>
  </si>
  <si>
    <t xml:space="preserve"> diferenci DN 25/6, G = 0,60 m3/h, el. 230 V</t>
  </si>
  <si>
    <t xml:space="preserve">Čerpadlo s plynulou regulací otáček v závislosti na tlakové </t>
  </si>
  <si>
    <t xml:space="preserve">   nátěru a tepelné izolace, modul 80  8 hrdel, L = 1200 mm</t>
  </si>
  <si>
    <t>Doplňkové konstrukce z ocelového válc. materiálu včetně nát</t>
  </si>
  <si>
    <t>na vstupu do PS, DN32</t>
  </si>
  <si>
    <t>na vstupu do PS, DN 65</t>
  </si>
  <si>
    <t xml:space="preserve"> AL folií vyztuženou tl. 30 mm  - d 60 mm</t>
  </si>
  <si>
    <t>Izolace potrubí a kolen z minerální vlny s povrchovou úpravou</t>
  </si>
  <si>
    <t>Obj. 015 - Kuchyně - předávací stanice</t>
  </si>
  <si>
    <t xml:space="preserve">   včetně tepelné izolace, jm.v. 120 kW</t>
  </si>
  <si>
    <t>Čerpadlo třístupňové DN40/6, G = 3,44 m3/h, el. 230 V</t>
  </si>
  <si>
    <t>Čerpadlo  třístupňové, dobíjecí okruh TV, DN25/10, G = 2,33 m3/h, el. 230 V</t>
  </si>
  <si>
    <t xml:space="preserve">Potrubí dobíjecího okruhu TV ze síťovaného polyethylenu PEX-a, max teplota 70°C, </t>
  </si>
  <si>
    <t>PN 10 bar, včetně  spojovacích armatur a fitinek DN 32</t>
  </si>
  <si>
    <t>Pojistný ventil G = 0,96 m3/h,  otv.př. 10 bar  - dobíjecí okruh TV</t>
  </si>
  <si>
    <t>Zpětný ventil G 5/4"</t>
  </si>
  <si>
    <t xml:space="preserve">Tepelná izolace potrubí a kolen z polyetylenu tl. 25 mm - do DN 32 </t>
  </si>
  <si>
    <t xml:space="preserve">tl. 40 mm  - d 76 mm </t>
  </si>
  <si>
    <t>733 101</t>
  </si>
  <si>
    <t>733 102</t>
  </si>
  <si>
    <t>733 171</t>
  </si>
  <si>
    <t>733 103</t>
  </si>
  <si>
    <t>733 104</t>
  </si>
  <si>
    <t>733 105</t>
  </si>
  <si>
    <t xml:space="preserve">Uzavírací ventil s lineární škrticí charakteristikou  - armatury </t>
  </si>
  <si>
    <t>Doplňkové konstrukce z ocelového válc. materiálu vč nátěrů,</t>
  </si>
  <si>
    <t>734 115</t>
  </si>
  <si>
    <t>Vyvažovací regulační ventil s přednastav a vypoušt G 6/4"</t>
  </si>
  <si>
    <t>734 116</t>
  </si>
  <si>
    <t>734 117</t>
  </si>
  <si>
    <t>734 118</t>
  </si>
  <si>
    <t>734  119</t>
  </si>
  <si>
    <t>734 120</t>
  </si>
  <si>
    <t>783 102</t>
  </si>
  <si>
    <t>783 103</t>
  </si>
  <si>
    <t>713 441</t>
  </si>
  <si>
    <t>713 442</t>
  </si>
  <si>
    <t>713 443</t>
  </si>
  <si>
    <t>733 106</t>
  </si>
  <si>
    <t>celkem za</t>
  </si>
  <si>
    <t>732 Předávací stanice</t>
  </si>
  <si>
    <t>Náklady dle přílohy díl 410</t>
  </si>
  <si>
    <t>M36 Měření a regulace</t>
  </si>
  <si>
    <t>Vypracování výrobní dokumentace M + R</t>
  </si>
  <si>
    <t>360 49</t>
  </si>
  <si>
    <t>Revize včetně revizní zprávy</t>
  </si>
  <si>
    <t>Seřízení ma uvedení do provozu</t>
  </si>
  <si>
    <t>360 46</t>
  </si>
  <si>
    <t>Vypracování SW podstanice</t>
  </si>
  <si>
    <t>Převodník metalika-optika</t>
  </si>
  <si>
    <t>360 45</t>
  </si>
  <si>
    <t>Ovládací panel pro montáž na čelní desku rozváděče</t>
  </si>
  <si>
    <t>360 44</t>
  </si>
  <si>
    <t>Podstanice řídícího systému pro  AI=12,DI=10, AO=5, DO=10</t>
  </si>
  <si>
    <t>360 43</t>
  </si>
  <si>
    <t>360 42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</si>
  <si>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</si>
  <si>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360 41</t>
  </si>
  <si>
    <t xml:space="preserve">  </t>
  </si>
  <si>
    <t>Vodič CYA 6 mm2, žlutozelený</t>
  </si>
  <si>
    <t>360 40</t>
  </si>
  <si>
    <t>Ukončení kabelů smršťovací záklopkou</t>
  </si>
  <si>
    <t>360 39</t>
  </si>
  <si>
    <t>360 38</t>
  </si>
  <si>
    <t>Krabice se svorkama  na povrch (Acidur)</t>
  </si>
  <si>
    <t>360 37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</si>
  <si>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</si>
  <si>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</si>
  <si>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</si>
  <si>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</si>
  <si>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</si>
  <si>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</si>
  <si>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</si>
  <si>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</si>
  <si>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</si>
  <si>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</si>
  <si>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</si>
  <si>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</si>
  <si>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</si>
  <si>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</si>
  <si>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</si>
  <si>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</si>
  <si>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</si>
  <si>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</si>
  <si>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</si>
  <si>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</si>
  <si>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</si>
  <si>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</si>
  <si>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</si>
  <si>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</si>
  <si>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</si>
  <si>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Zářivkové svítidlo, 2x36W, přisazené, IP54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</si>
  <si>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</si>
  <si>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</si>
  <si>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</si>
  <si>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</si>
  <si>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</si>
  <si>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</si>
  <si>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</si>
  <si>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</si>
  <si>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</si>
  <si>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</si>
  <si>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</si>
  <si>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</si>
  <si>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</si>
  <si>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</si>
  <si>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</si>
  <si>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</si>
  <si>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</si>
  <si>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</si>
  <si>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</si>
  <si>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</si>
  <si>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</si>
  <si>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</si>
  <si>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</si>
  <si>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</si>
  <si>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</si>
  <si>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</si>
  <si>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</si>
  <si>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</si>
  <si>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</si>
  <si>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</si>
  <si>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</si>
  <si>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SO 014 OVKT</t>
  </si>
  <si>
    <t>Čidlo teploty tyčové , 51/1-2x,53/1, 53/3,,54/1</t>
  </si>
  <si>
    <t>Prostorový snímač teploty ,54/4</t>
  </si>
  <si>
    <t>Snímač tlaku , 0-10V, 0-6B,43/2,</t>
  </si>
  <si>
    <t>Snímač zaplavení včetně elektrod, 54/3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</si>
  <si>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kv=16m3/hod, PN16,pohon</t>
    </r>
    <r>
      <rPr>
        <sz val="10"/>
        <rFont val="Arial Narrow"/>
        <family val="2"/>
        <charset val="238"/>
      </rPr>
      <t xml:space="preserve"> 24V, 0-10V, 53/2,</t>
    </r>
  </si>
  <si>
    <t>Havarijní ventil s elektrohydraulickým uzávěrem, DN 65, PN25, pohon 230V,50 Hz, 54/5</t>
  </si>
  <si>
    <t>ROZVÁDĚČ RA-015</t>
  </si>
  <si>
    <t>SOFTWARE objektu 015</t>
  </si>
  <si>
    <t>Objekt 015a - Jídelna, ONVC</t>
  </si>
  <si>
    <t>Čidlo teploty tyčové , 55/1-2x,57/1, 58/1-2x,56/3,59/1</t>
  </si>
  <si>
    <t>Prostorový snímač teploty ,57/2,59/4,</t>
  </si>
  <si>
    <t>Snímač tlaku , 0-10V, 0-6B,55/2,</t>
  </si>
  <si>
    <t>Stonkový termostat, 30 až 90 st.C, 59/2-3x</t>
  </si>
  <si>
    <t>Snímač zaplavení včetně elektrod, 59/3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</si>
  <si>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kv=4,0m3/hod, PN16,pohon</t>
    </r>
    <r>
      <rPr>
        <sz val="10"/>
        <rFont val="Arial Narrow"/>
        <family val="2"/>
        <charset val="238"/>
      </rPr>
      <t xml:space="preserve"> 24V, 0-10V, 58/3-2x,</t>
    </r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</si>
  <si>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kv=2,5m3/hod, PN16,pohon</t>
    </r>
    <r>
      <rPr>
        <sz val="10"/>
        <rFont val="Arial Narrow"/>
        <family val="2"/>
        <charset val="238"/>
      </rPr>
      <t xml:space="preserve"> 24V, 0-10V, 57/3,</t>
    </r>
  </si>
  <si>
    <r>
      <t xml:space="preserve">Přímý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kv=4,0m3/hod, PN16,pohon</t>
    </r>
    <r>
      <rPr>
        <sz val="10"/>
        <rFont val="Arial Narrow"/>
        <family val="2"/>
        <charset val="238"/>
      </rPr>
      <t xml:space="preserve"> 24V, 0-10V, 56/3,</t>
    </r>
  </si>
  <si>
    <t>Havarijní ventil s elektrohydraulickým uzávěrem, DN 32, PN25, pohon 230V,50 Hz, 59/5</t>
  </si>
  <si>
    <t>ROZVÁDĚČ RA-015a</t>
  </si>
  <si>
    <t>SOFTWARE objektu 015a</t>
  </si>
  <si>
    <t>M36 Měřeni a regulace</t>
  </si>
  <si>
    <t>360 109</t>
  </si>
  <si>
    <t>36020</t>
  </si>
  <si>
    <t>260 21</t>
  </si>
  <si>
    <t>360 47</t>
  </si>
  <si>
    <t>360 50</t>
  </si>
  <si>
    <t>360 51</t>
  </si>
  <si>
    <t>360 52</t>
  </si>
  <si>
    <t>360 53</t>
  </si>
  <si>
    <t>360 54</t>
  </si>
  <si>
    <t>360 55</t>
  </si>
  <si>
    <t>360 56</t>
  </si>
  <si>
    <t>360 57</t>
  </si>
  <si>
    <t>360 58</t>
  </si>
  <si>
    <t>360 59</t>
  </si>
  <si>
    <t>360 60</t>
  </si>
  <si>
    <t>360 61</t>
  </si>
  <si>
    <t>360 62</t>
  </si>
  <si>
    <t>360 63</t>
  </si>
  <si>
    <t>360 64</t>
  </si>
  <si>
    <t>360 65</t>
  </si>
  <si>
    <t>360 66</t>
  </si>
  <si>
    <t>360 67</t>
  </si>
  <si>
    <t>360 68</t>
  </si>
  <si>
    <t>360 69</t>
  </si>
  <si>
    <t>360 70</t>
  </si>
  <si>
    <t>360 71</t>
  </si>
  <si>
    <t>360 72</t>
  </si>
  <si>
    <t>360 73</t>
  </si>
  <si>
    <t>360 74</t>
  </si>
  <si>
    <t>360 75</t>
  </si>
  <si>
    <t>360 76</t>
  </si>
  <si>
    <t>360 77</t>
  </si>
  <si>
    <t>360 78</t>
  </si>
  <si>
    <t>360 79</t>
  </si>
  <si>
    <t>360 80</t>
  </si>
  <si>
    <t>360 81</t>
  </si>
  <si>
    <t>360 82</t>
  </si>
  <si>
    <t>360 83</t>
  </si>
  <si>
    <t>360 84</t>
  </si>
  <si>
    <t>360 85</t>
  </si>
  <si>
    <t>360 86</t>
  </si>
  <si>
    <t>360 87</t>
  </si>
  <si>
    <t>360 88</t>
  </si>
  <si>
    <t>360 89</t>
  </si>
  <si>
    <t>360 91</t>
  </si>
  <si>
    <t>360 92</t>
  </si>
  <si>
    <t>360 93</t>
  </si>
  <si>
    <t>360 94</t>
  </si>
  <si>
    <t>M36</t>
  </si>
  <si>
    <t>Měření a regulace</t>
  </si>
  <si>
    <t>Náklady dle přílohy díl 700</t>
  </si>
  <si>
    <t>MaR</t>
  </si>
  <si>
    <t>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</si>
  <si>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</si>
  <si>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</si>
  <si>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</si>
  <si>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</si>
  <si>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</si>
  <si>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</si>
  <si>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Odstranění obkladu a uvedení do pův.stavu </t>
  </si>
  <si>
    <t>781 47-0010.RA0</t>
  </si>
  <si>
    <t xml:space="preserve">Proplach a dezinfekce vodovod.potrubí DN 80 </t>
  </si>
  <si>
    <t>722 29-0234.R00</t>
  </si>
  <si>
    <t xml:space="preserve">Zkouška tlaku potrubí závitového DN 50 </t>
  </si>
  <si>
    <t>722 29-0226.R00</t>
  </si>
  <si>
    <t xml:space="preserve">Pozink.žlábky pro potrubí pod stropem DN 40 </t>
  </si>
  <si>
    <t>722 17-9001</t>
  </si>
  <si>
    <t xml:space="preserve">Izolace tl 20mm DN 25 </t>
  </si>
  <si>
    <t>722 18-9001</t>
  </si>
  <si>
    <t xml:space="preserve">Potrubí z PPR D 20/2,8 mm vč.izol tl 20mm </t>
  </si>
  <si>
    <t>722 17-2311.R00</t>
  </si>
  <si>
    <t xml:space="preserve">Potrubí z PPR  D 25/3,5 mm vč. izol tl 9mm </t>
  </si>
  <si>
    <t>722 17-2312.R00</t>
  </si>
  <si>
    <t xml:space="preserve">Cirkulační čerpadlo DN 25 </t>
  </si>
  <si>
    <t>724 32-9001</t>
  </si>
  <si>
    <t xml:space="preserve">Zpětná klapka DN 20 </t>
  </si>
  <si>
    <t>722 23-1062</t>
  </si>
  <si>
    <t xml:space="preserve">Zpětná klapka DN 15 </t>
  </si>
  <si>
    <t>722 23-1061</t>
  </si>
  <si>
    <t xml:space="preserve">Kulový kohout s vypouš´t DN 20 </t>
  </si>
  <si>
    <t>722 22-2332</t>
  </si>
  <si>
    <t xml:space="preserve">Kulový kohout  G 1/2" </t>
  </si>
  <si>
    <t>722 22-2311</t>
  </si>
  <si>
    <t xml:space="preserve">Ventil pojistný  G 1/2 </t>
  </si>
  <si>
    <t>722 23-1161.R00</t>
  </si>
  <si>
    <t xml:space="preserve">Tlaková expanzní nádoba o objemu 8l </t>
  </si>
  <si>
    <t>724 11-9001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</si>
  <si>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</si>
  <si>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</si>
  <si>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</si>
  <si>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</si>
  <si>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DN15 </t>
  </si>
  <si>
    <t>722 23-2361</t>
  </si>
  <si>
    <t xml:space="preserve">Zazátkování vývodu </t>
  </si>
  <si>
    <t>722 13-0901.R00</t>
  </si>
  <si>
    <t xml:space="preserve">Napojení plast.potrubí na stáv.potrubí pozink </t>
  </si>
  <si>
    <t>722 17-9002</t>
  </si>
  <si>
    <t>soubor</t>
  </si>
  <si>
    <t xml:space="preserve">Oprava-potrubí závitové,vsazení odbočky DN 40 </t>
  </si>
  <si>
    <t>722 13-1915.R00</t>
  </si>
  <si>
    <t xml:space="preserve">Demontáž nepotřebných rozvodů vody a zařízení </t>
  </si>
  <si>
    <t>722 133-9001</t>
  </si>
  <si>
    <t>Vnitřní vodovod</t>
  </si>
  <si>
    <t>722</t>
  </si>
  <si>
    <t xml:space="preserve">Přesun hmot pro vnitřní kanalizaci, výšky do 6 m </t>
  </si>
  <si>
    <t>998 72-1201.R00</t>
  </si>
  <si>
    <t xml:space="preserve">Zkouška těsnosti kanalizace vodou DN 125 </t>
  </si>
  <si>
    <t>721 29-0111.R00</t>
  </si>
  <si>
    <t xml:space="preserve">Hadice vodovodní síťovaná DN 15 </t>
  </si>
  <si>
    <t>721 17-6102.R00</t>
  </si>
  <si>
    <t xml:space="preserve">Umyvadlový sifon HL 100 </t>
  </si>
  <si>
    <t>721 22-2294</t>
  </si>
  <si>
    <t xml:space="preserve">Demontáž zápachové uzávěrky DN 70 </t>
  </si>
  <si>
    <t>721 22-0801.R00</t>
  </si>
  <si>
    <t>Vnitřní kanalizace</t>
  </si>
  <si>
    <t>721</t>
  </si>
  <si>
    <t>SO 015 Jídelna , kuchyně</t>
  </si>
  <si>
    <t>Sníž.energet náročnosti pro vytápění věznice Příbram</t>
  </si>
  <si>
    <t>720</t>
  </si>
  <si>
    <t>Zdravotní instalace</t>
  </si>
  <si>
    <t>720 100</t>
  </si>
  <si>
    <t>Náklady dlle přílohy-díl 200</t>
  </si>
  <si>
    <t xml:space="preserve">SBS pás modif. S posypem tl. 40 </t>
  </si>
  <si>
    <t xml:space="preserve">Kompl.izol.dílec z EPS a asfalt.pásu tl. 60 mm </t>
  </si>
  <si>
    <t xml:space="preserve">Kompl.izol.dílec z EPS a asfalt.pásu tl. 150 mm </t>
  </si>
  <si>
    <t xml:space="preserve">Polystyren extrudovaný tl 70 mm </t>
  </si>
  <si>
    <t xml:space="preserve">Deska z minerální plsti  tl. 120 mm </t>
  </si>
  <si>
    <t>Nadezdívka z desek porobet. tl. 12,5 cm desky P 2 - 500, 599 x 249 x 125 mm</t>
  </si>
  <si>
    <t>Zateplovací systém ETICS EPS - F tl.40 mm se silikátovou omítkou 2,5 kg/m2</t>
  </si>
  <si>
    <t>Zateplovací systém ETICS EPS - F tl. 150 mm se silikátovou omítkou 2,5 kg/m2</t>
  </si>
  <si>
    <t>Zateplení deskou z pěnoskla tl 80mm vč. pryskyřičné omítky</t>
  </si>
  <si>
    <t>Zateplení obj deskou z pěnoskla tl 150mm vč omítky silikátové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</si>
</sst>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8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8"/>
      <name val="Arial"/>
      <family val="2"/>
    </font>
    <font>
      <i/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0"/>
      <name val="Arial CE"/>
    </font>
    <font>
      <b/>
      <sz val="10"/>
      <name val="Arial Narrow"/>
      <family val="2"/>
    </font>
    <font>
      <sz val="10"/>
      <name val="Arial Narrow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8"/>
      <name val="Arial CE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20" fillId="0" borderId="0"/>
    <xf numFmtId="0" fontId="25" fillId="0" borderId="0"/>
    <xf numFmtId="0" fontId="26" fillId="0" borderId="0"/>
    <xf numFmtId="0" fontId="26" fillId="0" borderId="0"/>
  </cellStyleXfs>
  <cellXfs count="2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4" fontId="21" fillId="0" borderId="59" xfId="1" applyNumberFormat="1" applyFont="1" applyFill="1" applyBorder="1"/>
    <xf numFmtId="0" fontId="9" fillId="0" borderId="59" xfId="1" applyNumberFormat="1" applyFill="1" applyBorder="1" applyAlignment="1">
      <alignment horizontal="right"/>
    </xf>
    <xf numFmtId="0" fontId="21" fillId="0" borderId="59" xfId="1" applyFont="1" applyFill="1" applyBorder="1"/>
    <xf numFmtId="0" fontId="5" fillId="0" borderId="59" xfId="1" applyFont="1" applyFill="1" applyBorder="1" applyAlignment="1">
      <alignment horizontal="center"/>
    </xf>
    <xf numFmtId="4" fontId="22" fillId="0" borderId="53" xfId="1" applyNumberFormat="1" applyFont="1" applyFill="1" applyBorder="1"/>
    <xf numFmtId="49" fontId="24" fillId="0" borderId="53" xfId="1" applyNumberFormat="1" applyFont="1" applyFill="1" applyBorder="1" applyAlignment="1">
      <alignment horizontal="left"/>
    </xf>
    <xf numFmtId="0" fontId="22" fillId="0" borderId="53" xfId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horizontal="center"/>
    </xf>
    <xf numFmtId="0" fontId="23" fillId="0" borderId="53" xfId="4" applyFont="1" applyBorder="1" applyAlignment="1">
      <alignment horizontal="center"/>
    </xf>
    <xf numFmtId="0" fontId="23" fillId="0" borderId="6" xfId="4" applyFont="1" applyBorder="1" applyAlignment="1">
      <alignment horizontal="left" indent="1"/>
    </xf>
    <xf numFmtId="3" fontId="17" fillId="0" borderId="53" xfId="1" applyNumberFormat="1" applyFont="1" applyBorder="1"/>
    <xf numFmtId="0" fontId="23" fillId="0" borderId="53" xfId="4" applyNumberFormat="1" applyFont="1" applyBorder="1" applyAlignment="1">
      <alignment horizontal="center" wrapText="1"/>
    </xf>
    <xf numFmtId="49" fontId="22" fillId="0" borderId="53" xfId="1" applyNumberFormat="1" applyFont="1" applyFill="1" applyBorder="1" applyAlignment="1">
      <alignment horizontal="right"/>
    </xf>
    <xf numFmtId="0" fontId="23" fillId="0" borderId="53" xfId="4" applyFont="1" applyBorder="1" applyAlignment="1">
      <alignment horizontal="left" indent="1"/>
    </xf>
    <xf numFmtId="0" fontId="17" fillId="0" borderId="53" xfId="1" applyFont="1" applyBorder="1"/>
    <xf numFmtId="0" fontId="23" fillId="0" borderId="13" xfId="4" applyFont="1" applyBorder="1" applyAlignment="1">
      <alignment horizontal="left" indent="1"/>
    </xf>
    <xf numFmtId="0" fontId="23" fillId="0" borderId="6" xfId="4" applyFont="1" applyFill="1" applyBorder="1" applyAlignment="1">
      <alignment horizontal="left" indent="1"/>
    </xf>
    <xf numFmtId="0" fontId="23" fillId="0" borderId="6" xfId="4" applyFont="1" applyBorder="1" applyAlignment="1"/>
    <xf numFmtId="0" fontId="23" fillId="0" borderId="6" xfId="4" applyNumberFormat="1" applyFont="1" applyBorder="1" applyAlignment="1">
      <alignment horizontal="left" wrapText="1" indent="1"/>
    </xf>
    <xf numFmtId="3" fontId="8" fillId="0" borderId="53" xfId="1" applyNumberFormat="1" applyFont="1" applyBorder="1"/>
    <xf numFmtId="0" fontId="8" fillId="0" borderId="53" xfId="1" applyFont="1" applyBorder="1" applyAlignment="1">
      <alignment horizontal="right"/>
    </xf>
    <xf numFmtId="4" fontId="17" fillId="0" borderId="6" xfId="1" applyNumberFormat="1" applyFont="1" applyFill="1" applyBorder="1" applyAlignment="1"/>
    <xf numFmtId="0" fontId="22" fillId="0" borderId="53" xfId="1" applyFont="1" applyFill="1" applyBorder="1" applyAlignment="1">
      <alignment horizontal="right"/>
    </xf>
    <xf numFmtId="0" fontId="8" fillId="0" borderId="53" xfId="1" applyFont="1" applyFill="1" applyBorder="1" applyAlignment="1">
      <alignment horizontal="right"/>
    </xf>
    <xf numFmtId="0" fontId="9" fillId="0" borderId="6" xfId="1" applyNumberFormat="1" applyFill="1" applyBorder="1" applyAlignment="1">
      <alignment horizontal="right"/>
    </xf>
    <xf numFmtId="0" fontId="5" fillId="0" borderId="53" xfId="1" applyFont="1" applyFill="1" applyBorder="1" applyAlignment="1">
      <alignment horizontal="right"/>
    </xf>
    <xf numFmtId="4" fontId="17" fillId="0" borderId="6" xfId="1" applyNumberFormat="1" applyFont="1" applyFill="1" applyBorder="1" applyAlignment="1">
      <alignment horizontal="right"/>
    </xf>
    <xf numFmtId="4" fontId="22" fillId="0" borderId="6" xfId="1" applyNumberFormat="1" applyFont="1" applyFill="1" applyBorder="1" applyAlignment="1">
      <alignment horizontal="right"/>
    </xf>
    <xf numFmtId="2" fontId="22" fillId="0" borderId="6" xfId="1" applyNumberFormat="1" applyFont="1" applyFill="1" applyBorder="1" applyAlignment="1">
      <alignment horizontal="right"/>
    </xf>
    <xf numFmtId="0" fontId="23" fillId="0" borderId="53" xfId="4" applyFont="1" applyBorder="1" applyAlignment="1"/>
    <xf numFmtId="0" fontId="23" fillId="0" borderId="13" xfId="4" applyFont="1" applyBorder="1" applyAlignment="1">
      <alignment horizontal="center"/>
    </xf>
    <xf numFmtId="0" fontId="23" fillId="0" borderId="53" xfId="4" applyNumberFormat="1" applyFont="1" applyBorder="1" applyAlignment="1">
      <alignment horizontal="left" wrapText="1" indent="1"/>
    </xf>
    <xf numFmtId="0" fontId="5" fillId="0" borderId="60" xfId="1" applyFont="1" applyFill="1" applyBorder="1"/>
    <xf numFmtId="0" fontId="9" fillId="0" borderId="60" xfId="1" applyFill="1" applyBorder="1" applyAlignment="1">
      <alignment horizontal="center"/>
    </xf>
    <xf numFmtId="0" fontId="9" fillId="0" borderId="60" xfId="1" applyNumberFormat="1" applyFill="1" applyBorder="1" applyAlignment="1">
      <alignment horizontal="right"/>
    </xf>
    <xf numFmtId="0" fontId="27" fillId="0" borderId="53" xfId="4" applyFont="1" applyBorder="1" applyAlignment="1">
      <alignment horizontal="center"/>
    </xf>
    <xf numFmtId="0" fontId="27" fillId="0" borderId="54" xfId="4" applyFont="1" applyBorder="1" applyAlignment="1">
      <alignment horizontal="center"/>
    </xf>
    <xf numFmtId="0" fontId="23" fillId="0" borderId="6" xfId="4" applyFont="1" applyBorder="1" applyAlignment="1">
      <alignment horizontal="center"/>
    </xf>
    <xf numFmtId="0" fontId="28" fillId="0" borderId="53" xfId="4" applyFont="1" applyBorder="1" applyAlignment="1">
      <alignment horizontal="left" indent="1"/>
    </xf>
    <xf numFmtId="4" fontId="17" fillId="0" borderId="0" xfId="1" applyNumberFormat="1" applyFont="1" applyFill="1" applyAlignment="1"/>
    <xf numFmtId="0" fontId="19" fillId="0" borderId="0" xfId="1" applyFont="1" applyFill="1" applyBorder="1"/>
    <xf numFmtId="0" fontId="27" fillId="0" borderId="53" xfId="4" applyFont="1" applyBorder="1" applyAlignment="1">
      <alignment horizontal="center"/>
    </xf>
    <xf numFmtId="0" fontId="23" fillId="0" borderId="53" xfId="4" applyFont="1" applyFill="1" applyBorder="1" applyAlignment="1">
      <alignment horizontal="left" indent="1"/>
    </xf>
    <xf numFmtId="3" fontId="21" fillId="0" borderId="53" xfId="1" applyNumberFormat="1" applyFont="1" applyBorder="1"/>
    <xf numFmtId="0" fontId="29" fillId="0" borderId="53" xfId="4" applyNumberFormat="1" applyFont="1" applyBorder="1" applyAlignment="1">
      <alignment horizontal="left" wrapText="1" indent="1"/>
    </xf>
    <xf numFmtId="0" fontId="29" fillId="0" borderId="53" xfId="4" applyFont="1" applyBorder="1" applyAlignment="1">
      <alignment horizontal="center"/>
    </xf>
    <xf numFmtId="4" fontId="30" fillId="0" borderId="0" xfId="1" applyNumberFormat="1" applyFont="1" applyFill="1" applyAlignment="1"/>
    <xf numFmtId="4" fontId="30" fillId="0" borderId="53" xfId="1" applyNumberFormat="1" applyFont="1" applyFill="1" applyBorder="1" applyAlignment="1"/>
    <xf numFmtId="0" fontId="30" fillId="0" borderId="0" xfId="1" applyFont="1"/>
    <xf numFmtId="0" fontId="30" fillId="0" borderId="53" xfId="1" applyFont="1" applyBorder="1"/>
    <xf numFmtId="0" fontId="21" fillId="0" borderId="0" xfId="1" applyFont="1"/>
    <xf numFmtId="0" fontId="17" fillId="0" borderId="53" xfId="1" applyFont="1" applyBorder="1" applyAlignment="1">
      <alignment horizontal="center"/>
    </xf>
    <xf numFmtId="3" fontId="17" fillId="0" borderId="53" xfId="1" applyNumberFormat="1" applyFont="1" applyBorder="1" applyAlignment="1">
      <alignment horizontal="center"/>
    </xf>
    <xf numFmtId="0" fontId="17" fillId="0" borderId="53" xfId="1" applyFont="1" applyBorder="1" applyAlignment="1">
      <alignment horizontal="center" vertical="center"/>
    </xf>
    <xf numFmtId="49" fontId="8" fillId="0" borderId="53" xfId="1" applyNumberFormat="1" applyFont="1" applyFill="1" applyBorder="1" applyAlignment="1">
      <alignment horizontal="center"/>
    </xf>
    <xf numFmtId="49" fontId="22" fillId="0" borderId="53" xfId="1" applyNumberFormat="1" applyFont="1" applyFill="1" applyBorder="1" applyAlignment="1">
      <alignment horizontal="center"/>
    </xf>
    <xf numFmtId="166" fontId="32" fillId="0" borderId="0" xfId="0" applyNumberFormat="1" applyFont="1" applyAlignment="1">
      <alignment vertical="center"/>
    </xf>
    <xf numFmtId="165" fontId="32" fillId="0" borderId="0" xfId="0" applyNumberFormat="1" applyFont="1" applyAlignment="1">
      <alignment vertical="center"/>
    </xf>
    <xf numFmtId="0" fontId="32" fillId="0" borderId="53" xfId="0" applyFont="1" applyBorder="1" applyAlignment="1">
      <alignment horizontal="center" vertical="center"/>
    </xf>
    <xf numFmtId="0" fontId="9" fillId="0" borderId="53" xfId="1" applyBorder="1"/>
    <xf numFmtId="165" fontId="32" fillId="0" borderId="53" xfId="0" applyNumberFormat="1" applyFont="1" applyBorder="1" applyAlignment="1">
      <alignment vertical="center"/>
    </xf>
    <xf numFmtId="165" fontId="33" fillId="0" borderId="53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21" fillId="0" borderId="59" xfId="1" applyFont="1" applyBorder="1"/>
    <xf numFmtId="0" fontId="30" fillId="0" borderId="0" xfId="1" applyFont="1" applyAlignment="1">
      <alignment horizontal="left"/>
    </xf>
    <xf numFmtId="0" fontId="30" fillId="0" borderId="0" xfId="1" applyFont="1" applyAlignment="1">
      <alignment horizontal="right"/>
    </xf>
    <xf numFmtId="165" fontId="35" fillId="0" borderId="0" xfId="0" applyNumberFormat="1" applyFont="1" applyAlignment="1">
      <alignment vertical="center"/>
    </xf>
    <xf numFmtId="0" fontId="22" fillId="0" borderId="53" xfId="1" applyFont="1" applyBorder="1" applyAlignment="1">
      <alignment horizontal="center"/>
    </xf>
    <xf numFmtId="0" fontId="9" fillId="0" borderId="59" xfId="1" applyBorder="1" applyAlignment="1">
      <alignment horizontal="center"/>
    </xf>
    <xf numFmtId="0" fontId="9" fillId="0" borderId="0" xfId="1" applyAlignment="1">
      <alignment horizontal="center"/>
    </xf>
    <xf numFmtId="0" fontId="9" fillId="0" borderId="60" xfId="1" applyFill="1" applyBorder="1"/>
    <xf numFmtId="4" fontId="17" fillId="0" borderId="53" xfId="1" applyNumberFormat="1" applyFont="1" applyBorder="1"/>
    <xf numFmtId="4" fontId="36" fillId="0" borderId="59" xfId="1" applyNumberFormat="1" applyFont="1" applyBorder="1"/>
    <xf numFmtId="4" fontId="21" fillId="0" borderId="59" xfId="1" applyNumberFormat="1" applyFont="1" applyBorder="1"/>
    <xf numFmtId="0" fontId="17" fillId="0" borderId="0" xfId="1" applyFont="1"/>
    <xf numFmtId="0" fontId="37" fillId="0" borderId="0" xfId="1" applyFont="1"/>
    <xf numFmtId="4" fontId="37" fillId="0" borderId="59" xfId="1" applyNumberFormat="1" applyFont="1" applyBorder="1"/>
    <xf numFmtId="0" fontId="37" fillId="0" borderId="59" xfId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6">
    <cellStyle name="normální" xfId="0" builtinId="0"/>
    <cellStyle name="Normální 2" xfId="2"/>
    <cellStyle name="Normální 3" xfId="3"/>
    <cellStyle name="Normální 3 2" xfId="4"/>
    <cellStyle name="Normální 4" xfId="5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24</xdr:row>
      <xdr:rowOff>0</xdr:rowOff>
    </xdr:from>
    <xdr:to>
      <xdr:col>5</xdr:col>
      <xdr:colOff>552450</xdr:colOff>
      <xdr:row>24</xdr:row>
      <xdr:rowOff>0</xdr:rowOff>
    </xdr:to>
    <xdr:sp macro="" textlink="">
      <xdr:nvSpPr>
        <xdr:cNvPr id="2" name="Line 21"/>
        <xdr:cNvSpPr>
          <a:spLocks noChangeShapeType="1"/>
        </xdr:cNvSpPr>
      </xdr:nvSpPr>
      <xdr:spPr bwMode="auto">
        <a:xfrm>
          <a:off x="3276600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24</xdr:row>
      <xdr:rowOff>0</xdr:rowOff>
    </xdr:from>
    <xdr:to>
      <xdr:col>5</xdr:col>
      <xdr:colOff>542925</xdr:colOff>
      <xdr:row>24</xdr:row>
      <xdr:rowOff>0</xdr:rowOff>
    </xdr:to>
    <xdr:sp macro="" textlink="">
      <xdr:nvSpPr>
        <xdr:cNvPr id="3" name="Line 22"/>
        <xdr:cNvSpPr>
          <a:spLocks noChangeShapeType="1"/>
        </xdr:cNvSpPr>
      </xdr:nvSpPr>
      <xdr:spPr bwMode="auto">
        <a:xfrm>
          <a:off x="3267075" y="38862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4" name="Line 3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5" name="Line 3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22</xdr:row>
      <xdr:rowOff>0</xdr:rowOff>
    </xdr:from>
    <xdr:to>
      <xdr:col>5</xdr:col>
      <xdr:colOff>552450</xdr:colOff>
      <xdr:row>22</xdr:row>
      <xdr:rowOff>0</xdr:rowOff>
    </xdr:to>
    <xdr:sp macro="" textlink="">
      <xdr:nvSpPr>
        <xdr:cNvPr id="6" name="Line 35"/>
        <xdr:cNvSpPr>
          <a:spLocks noChangeShapeType="1"/>
        </xdr:cNvSpPr>
      </xdr:nvSpPr>
      <xdr:spPr bwMode="auto">
        <a:xfrm>
          <a:off x="5867400" y="130806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22</xdr:row>
      <xdr:rowOff>0</xdr:rowOff>
    </xdr:from>
    <xdr:to>
      <xdr:col>5</xdr:col>
      <xdr:colOff>542925</xdr:colOff>
      <xdr:row>22</xdr:row>
      <xdr:rowOff>0</xdr:rowOff>
    </xdr:to>
    <xdr:sp macro="" textlink="">
      <xdr:nvSpPr>
        <xdr:cNvPr id="7" name="Line 36"/>
        <xdr:cNvSpPr>
          <a:spLocks noChangeShapeType="1"/>
        </xdr:cNvSpPr>
      </xdr:nvSpPr>
      <xdr:spPr bwMode="auto">
        <a:xfrm>
          <a:off x="5857875" y="130806825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82</xdr:row>
      <xdr:rowOff>0</xdr:rowOff>
    </xdr:from>
    <xdr:to>
      <xdr:col>5</xdr:col>
      <xdr:colOff>552450</xdr:colOff>
      <xdr:row>82</xdr:row>
      <xdr:rowOff>0</xdr:rowOff>
    </xdr:to>
    <xdr:sp macro="" textlink="">
      <xdr:nvSpPr>
        <xdr:cNvPr id="8" name="Line 37"/>
        <xdr:cNvSpPr>
          <a:spLocks noChangeShapeType="1"/>
        </xdr:cNvSpPr>
      </xdr:nvSpPr>
      <xdr:spPr bwMode="auto">
        <a:xfrm>
          <a:off x="5867400" y="1415034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82</xdr:row>
      <xdr:rowOff>0</xdr:rowOff>
    </xdr:from>
    <xdr:to>
      <xdr:col>5</xdr:col>
      <xdr:colOff>542925</xdr:colOff>
      <xdr:row>82</xdr:row>
      <xdr:rowOff>0</xdr:rowOff>
    </xdr:to>
    <xdr:sp macro="" textlink="">
      <xdr:nvSpPr>
        <xdr:cNvPr id="9" name="Line 38"/>
        <xdr:cNvSpPr>
          <a:spLocks noChangeShapeType="1"/>
        </xdr:cNvSpPr>
      </xdr:nvSpPr>
      <xdr:spPr bwMode="auto">
        <a:xfrm>
          <a:off x="5857875" y="1415034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552450</xdr:colOff>
      <xdr:row>23</xdr:row>
      <xdr:rowOff>0</xdr:rowOff>
    </xdr:to>
    <xdr:sp macro="" textlink="">
      <xdr:nvSpPr>
        <xdr:cNvPr id="10" name="Line 21"/>
        <xdr:cNvSpPr>
          <a:spLocks noChangeShapeType="1"/>
        </xdr:cNvSpPr>
      </xdr:nvSpPr>
      <xdr:spPr bwMode="auto">
        <a:xfrm>
          <a:off x="5019675" y="42862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23</xdr:row>
      <xdr:rowOff>0</xdr:rowOff>
    </xdr:from>
    <xdr:to>
      <xdr:col>5</xdr:col>
      <xdr:colOff>542925</xdr:colOff>
      <xdr:row>23</xdr:row>
      <xdr:rowOff>0</xdr:rowOff>
    </xdr:to>
    <xdr:sp macro="" textlink="">
      <xdr:nvSpPr>
        <xdr:cNvPr id="11" name="Line 22"/>
        <xdr:cNvSpPr>
          <a:spLocks noChangeShapeType="1"/>
        </xdr:cNvSpPr>
      </xdr:nvSpPr>
      <xdr:spPr bwMode="auto">
        <a:xfrm>
          <a:off x="5010150" y="42862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12" name="Line 33"/>
        <xdr:cNvSpPr>
          <a:spLocks noChangeShapeType="1"/>
        </xdr:cNvSpPr>
      </xdr:nvSpPr>
      <xdr:spPr bwMode="auto">
        <a:xfrm>
          <a:off x="5019675" y="46101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13" name="Line 34"/>
        <xdr:cNvSpPr>
          <a:spLocks noChangeShapeType="1"/>
        </xdr:cNvSpPr>
      </xdr:nvSpPr>
      <xdr:spPr bwMode="auto">
        <a:xfrm>
          <a:off x="5010150" y="46101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21</xdr:row>
      <xdr:rowOff>0</xdr:rowOff>
    </xdr:from>
    <xdr:to>
      <xdr:col>5</xdr:col>
      <xdr:colOff>552450</xdr:colOff>
      <xdr:row>21</xdr:row>
      <xdr:rowOff>0</xdr:rowOff>
    </xdr:to>
    <xdr:sp macro="" textlink="">
      <xdr:nvSpPr>
        <xdr:cNvPr id="14" name="Line 35"/>
        <xdr:cNvSpPr>
          <a:spLocks noChangeShapeType="1"/>
        </xdr:cNvSpPr>
      </xdr:nvSpPr>
      <xdr:spPr bwMode="auto">
        <a:xfrm>
          <a:off x="5019675" y="39624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21</xdr:row>
      <xdr:rowOff>0</xdr:rowOff>
    </xdr:from>
    <xdr:to>
      <xdr:col>5</xdr:col>
      <xdr:colOff>542925</xdr:colOff>
      <xdr:row>21</xdr:row>
      <xdr:rowOff>0</xdr:rowOff>
    </xdr:to>
    <xdr:sp macro="" textlink="">
      <xdr:nvSpPr>
        <xdr:cNvPr id="15" name="Line 36"/>
        <xdr:cNvSpPr>
          <a:spLocks noChangeShapeType="1"/>
        </xdr:cNvSpPr>
      </xdr:nvSpPr>
      <xdr:spPr bwMode="auto">
        <a:xfrm>
          <a:off x="5010150" y="396240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81</xdr:row>
      <xdr:rowOff>0</xdr:rowOff>
    </xdr:from>
    <xdr:to>
      <xdr:col>5</xdr:col>
      <xdr:colOff>552450</xdr:colOff>
      <xdr:row>81</xdr:row>
      <xdr:rowOff>0</xdr:rowOff>
    </xdr:to>
    <xdr:sp macro="" textlink="">
      <xdr:nvSpPr>
        <xdr:cNvPr id="16" name="Line 37"/>
        <xdr:cNvSpPr>
          <a:spLocks noChangeShapeType="1"/>
        </xdr:cNvSpPr>
      </xdr:nvSpPr>
      <xdr:spPr bwMode="auto">
        <a:xfrm>
          <a:off x="5019675" y="146494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81</xdr:row>
      <xdr:rowOff>0</xdr:rowOff>
    </xdr:from>
    <xdr:to>
      <xdr:col>5</xdr:col>
      <xdr:colOff>542925</xdr:colOff>
      <xdr:row>81</xdr:row>
      <xdr:rowOff>0</xdr:rowOff>
    </xdr:to>
    <xdr:sp macro="" textlink="">
      <xdr:nvSpPr>
        <xdr:cNvPr id="17" name="Line 38"/>
        <xdr:cNvSpPr>
          <a:spLocks noChangeShapeType="1"/>
        </xdr:cNvSpPr>
      </xdr:nvSpPr>
      <xdr:spPr bwMode="auto">
        <a:xfrm>
          <a:off x="5010150" y="146494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5%20velitelstv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700 MaR"/>
      <sheetName val="410 VS"/>
    </sheetNames>
    <sheetDataSet>
      <sheetData sheetId="0">
        <row r="4">
          <cell r="A4">
            <v>0</v>
          </cell>
          <cell r="C4" t="str">
            <v>SO 002 Truhlárna</v>
          </cell>
        </row>
        <row r="6">
          <cell r="A6">
            <v>0</v>
          </cell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">
          <cell r="H1">
            <v>0</v>
          </cell>
        </row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</sheetNames>
    <sheetDataSet>
      <sheetData sheetId="0">
        <row r="4">
          <cell r="C4" t="str">
            <v>SO 005 Velitelství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2076130.9856000002</v>
          </cell>
          <cell r="F29">
            <v>4133080.5747999996</v>
          </cell>
          <cell r="G29">
            <v>0</v>
          </cell>
          <cell r="H29">
            <v>12520</v>
          </cell>
          <cell r="I29">
            <v>0</v>
          </cell>
        </row>
        <row r="36">
          <cell r="H36">
            <v>279414.52021799999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  <sheetName val="700 MaR"/>
    </sheetNames>
    <sheetDataSet>
      <sheetData sheetId="0">
        <row r="4">
          <cell r="C4" t="str">
            <v>SO 001 Ošetřovna</v>
          </cell>
        </row>
        <row r="6">
          <cell r="A6">
            <v>0</v>
          </cell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0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6">
          <cell r="C6" t="str">
            <v>ZT 015</v>
          </cell>
        </row>
        <row r="7">
          <cell r="G7">
            <v>0</v>
          </cell>
        </row>
      </sheetData>
      <sheetData sheetId="1">
        <row r="10">
          <cell r="E10">
            <v>0</v>
          </cell>
          <cell r="F10">
            <v>26783.41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A4">
            <v>0</v>
          </cell>
          <cell r="C4" t="str">
            <v>SO 010 Sklad CH</v>
          </cell>
        </row>
        <row r="6">
          <cell r="A6">
            <v>0</v>
          </cell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view="pageBreakPreview" zoomScaleNormal="100" zoomScaleSheetLayoutView="100" workbookViewId="0">
      <selection activeCell="K20" sqref="K2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351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352</v>
      </c>
      <c r="D6" s="10"/>
      <c r="E6" s="10"/>
      <c r="F6" s="18"/>
      <c r="G6" s="12"/>
    </row>
    <row r="7" spans="1:57">
      <c r="A7" s="13" t="s">
        <v>8</v>
      </c>
      <c r="B7" s="15"/>
      <c r="C7" s="248"/>
      <c r="D7" s="249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48"/>
      <c r="D8" s="249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50" t="s">
        <v>350</v>
      </c>
      <c r="F11" s="251"/>
      <c r="G11" s="252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/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/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353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354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53"/>
      <c r="C37" s="253"/>
      <c r="D37" s="253"/>
      <c r="E37" s="253"/>
      <c r="F37" s="253"/>
      <c r="G37" s="253"/>
      <c r="H37" t="s">
        <v>4</v>
      </c>
    </row>
    <row r="38" spans="1:8" ht="12.75" customHeight="1">
      <c r="A38" s="67"/>
      <c r="B38" s="253"/>
      <c r="C38" s="253"/>
      <c r="D38" s="253"/>
      <c r="E38" s="253"/>
      <c r="F38" s="253"/>
      <c r="G38" s="253"/>
      <c r="H38" t="s">
        <v>4</v>
      </c>
    </row>
    <row r="39" spans="1:8">
      <c r="A39" s="67"/>
      <c r="B39" s="253"/>
      <c r="C39" s="253"/>
      <c r="D39" s="253"/>
      <c r="E39" s="253"/>
      <c r="F39" s="253"/>
      <c r="G39" s="253"/>
      <c r="H39" t="s">
        <v>4</v>
      </c>
    </row>
    <row r="40" spans="1:8">
      <c r="A40" s="67"/>
      <c r="B40" s="253"/>
      <c r="C40" s="253"/>
      <c r="D40" s="253"/>
      <c r="E40" s="253"/>
      <c r="F40" s="253"/>
      <c r="G40" s="253"/>
      <c r="H40" t="s">
        <v>4</v>
      </c>
    </row>
    <row r="41" spans="1:8">
      <c r="A41" s="67"/>
      <c r="B41" s="253"/>
      <c r="C41" s="253"/>
      <c r="D41" s="253"/>
      <c r="E41" s="253"/>
      <c r="F41" s="253"/>
      <c r="G41" s="253"/>
      <c r="H41" t="s">
        <v>4</v>
      </c>
    </row>
    <row r="42" spans="1:8">
      <c r="A42" s="67"/>
      <c r="B42" s="253"/>
      <c r="C42" s="253"/>
      <c r="D42" s="253"/>
      <c r="E42" s="253"/>
      <c r="F42" s="253"/>
      <c r="G42" s="253"/>
      <c r="H42" t="s">
        <v>4</v>
      </c>
    </row>
    <row r="43" spans="1:8">
      <c r="A43" s="67"/>
      <c r="B43" s="253"/>
      <c r="C43" s="253"/>
      <c r="D43" s="253"/>
      <c r="E43" s="253"/>
      <c r="F43" s="253"/>
      <c r="G43" s="253"/>
      <c r="H43" t="s">
        <v>4</v>
      </c>
    </row>
    <row r="44" spans="1:8">
      <c r="A44" s="67"/>
      <c r="B44" s="253"/>
      <c r="C44" s="253"/>
      <c r="D44" s="253"/>
      <c r="E44" s="253"/>
      <c r="F44" s="253"/>
      <c r="G44" s="253"/>
      <c r="H44" t="s">
        <v>4</v>
      </c>
    </row>
    <row r="45" spans="1:8" ht="3" customHeight="1">
      <c r="A45" s="67"/>
      <c r="B45" s="253"/>
      <c r="C45" s="253"/>
      <c r="D45" s="253"/>
      <c r="E45" s="253"/>
      <c r="F45" s="253"/>
      <c r="G45" s="253"/>
      <c r="H45" t="s">
        <v>4</v>
      </c>
    </row>
    <row r="46" spans="1:8">
      <c r="B46" s="247"/>
      <c r="C46" s="247"/>
      <c r="D46" s="247"/>
      <c r="E46" s="247"/>
      <c r="F46" s="247"/>
      <c r="G46" s="247"/>
    </row>
    <row r="47" spans="1:8">
      <c r="B47" s="247"/>
      <c r="C47" s="247"/>
      <c r="D47" s="247"/>
      <c r="E47" s="247"/>
      <c r="F47" s="247"/>
      <c r="G47" s="247"/>
    </row>
    <row r="48" spans="1:8">
      <c r="B48" s="247"/>
      <c r="C48" s="247"/>
      <c r="D48" s="247"/>
      <c r="E48" s="247"/>
      <c r="F48" s="247"/>
      <c r="G48" s="247"/>
    </row>
    <row r="49" spans="2:7">
      <c r="B49" s="247"/>
      <c r="C49" s="247"/>
      <c r="D49" s="247"/>
      <c r="E49" s="247"/>
      <c r="F49" s="247"/>
      <c r="G49" s="247"/>
    </row>
    <row r="50" spans="2:7">
      <c r="B50" s="247"/>
      <c r="C50" s="247"/>
      <c r="D50" s="247"/>
      <c r="E50" s="247"/>
      <c r="F50" s="247"/>
      <c r="G50" s="247"/>
    </row>
    <row r="51" spans="2:7">
      <c r="B51" s="247"/>
      <c r="C51" s="247"/>
      <c r="D51" s="247"/>
      <c r="E51" s="247"/>
      <c r="F51" s="247"/>
      <c r="G51" s="247"/>
    </row>
    <row r="52" spans="2:7">
      <c r="B52" s="247"/>
      <c r="C52" s="247"/>
      <c r="D52" s="247"/>
      <c r="E52" s="247"/>
      <c r="F52" s="247"/>
      <c r="G52" s="247"/>
    </row>
    <row r="53" spans="2:7">
      <c r="B53" s="247"/>
      <c r="C53" s="247"/>
      <c r="D53" s="247"/>
      <c r="E53" s="247"/>
      <c r="F53" s="247"/>
      <c r="G53" s="247"/>
    </row>
    <row r="54" spans="2:7">
      <c r="B54" s="247"/>
      <c r="C54" s="247"/>
      <c r="D54" s="247"/>
      <c r="E54" s="247"/>
      <c r="F54" s="247"/>
      <c r="G54" s="247"/>
    </row>
    <row r="55" spans="2:7">
      <c r="B55" s="247"/>
      <c r="C55" s="247"/>
      <c r="D55" s="247"/>
      <c r="E55" s="247"/>
      <c r="F55" s="247"/>
      <c r="G55" s="24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topLeftCell="A18" workbookViewId="0">
      <selection activeCell="J20" sqref="J2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54" t="s">
        <v>5</v>
      </c>
      <c r="B1" s="255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56" t="s">
        <v>1</v>
      </c>
      <c r="B2" s="257"/>
      <c r="C2" s="74" t="str">
        <f>CONCATENATE(cisloobjektu," ",nazevobjektu)</f>
        <v xml:space="preserve"> SO 015 Jídelna, kuchyň</v>
      </c>
      <c r="D2" s="75"/>
      <c r="E2" s="76"/>
      <c r="F2" s="75"/>
      <c r="G2" s="258"/>
      <c r="H2" s="258"/>
      <c r="I2" s="259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stavební'!BA10</f>
        <v>0</v>
      </c>
      <c r="F7" s="164">
        <f>'100 stavební'!BB10</f>
        <v>0</v>
      </c>
      <c r="G7" s="164">
        <f>'100 stavební'!BC10</f>
        <v>0</v>
      </c>
      <c r="H7" s="164">
        <f>'100 stavební'!BD10</f>
        <v>0</v>
      </c>
      <c r="I7" s="165">
        <f>'100 stavební'!BE10</f>
        <v>0</v>
      </c>
    </row>
    <row r="8" spans="1:9" s="11" customFormat="1">
      <c r="A8" s="162" t="str">
        <f>'100 stavební'!B11</f>
        <v>3</v>
      </c>
      <c r="B8" s="85" t="str">
        <f>'100 stavební'!C11</f>
        <v>Svislé a kompletní konstrukce</v>
      </c>
      <c r="C8" s="86"/>
      <c r="D8" s="87"/>
      <c r="E8" s="163">
        <f>'100 stavební'!BA13</f>
        <v>0</v>
      </c>
      <c r="F8" s="164">
        <f>'100 stavební'!BB13</f>
        <v>0</v>
      </c>
      <c r="G8" s="164">
        <f>'100 stavební'!BC13</f>
        <v>0</v>
      </c>
      <c r="H8" s="164">
        <f>'100 stavební'!BD13</f>
        <v>0</v>
      </c>
      <c r="I8" s="165">
        <f>'100 stavební'!BE13</f>
        <v>0</v>
      </c>
    </row>
    <row r="9" spans="1:9" s="11" customFormat="1">
      <c r="A9" s="162" t="str">
        <f>'100 stavební'!B14</f>
        <v>61</v>
      </c>
      <c r="B9" s="85" t="str">
        <f>'100 stavební'!C14</f>
        <v>Upravy povrchů vnitřní</v>
      </c>
      <c r="C9" s="86"/>
      <c r="D9" s="87"/>
      <c r="E9" s="163">
        <f>'100 stavební'!BA17</f>
        <v>0</v>
      </c>
      <c r="F9" s="164">
        <f>'100 stavební'!BB17</f>
        <v>0</v>
      </c>
      <c r="G9" s="164">
        <f>'100 stavební'!BC17</f>
        <v>0</v>
      </c>
      <c r="H9" s="164">
        <f>'100 stavební'!BD17</f>
        <v>0</v>
      </c>
      <c r="I9" s="165">
        <f>'100 stavební'!BE17</f>
        <v>0</v>
      </c>
    </row>
    <row r="10" spans="1:9" s="11" customFormat="1">
      <c r="A10" s="162" t="str">
        <f>'100 stavební'!B18</f>
        <v>62</v>
      </c>
      <c r="B10" s="85" t="str">
        <f>'100 stavební'!C18</f>
        <v>Upravy povrchů vnější</v>
      </c>
      <c r="C10" s="86"/>
      <c r="D10" s="87"/>
      <c r="E10" s="163">
        <f>'100 stavební'!BA25</f>
        <v>0</v>
      </c>
      <c r="F10" s="164">
        <f>'100 stavební'!BB25</f>
        <v>0</v>
      </c>
      <c r="G10" s="164">
        <f>'100 stavební'!BC25</f>
        <v>0</v>
      </c>
      <c r="H10" s="164">
        <f>'100 stavební'!BD25</f>
        <v>0</v>
      </c>
      <c r="I10" s="165">
        <f>'100 stavební'!BE25</f>
        <v>0</v>
      </c>
    </row>
    <row r="11" spans="1:9" s="11" customFormat="1">
      <c r="A11" s="162" t="str">
        <f>'100 stavební'!B26</f>
        <v>63</v>
      </c>
      <c r="B11" s="85" t="str">
        <f>'100 stavební'!C26</f>
        <v>Podlahy a podlahové konstrukce</v>
      </c>
      <c r="C11" s="86"/>
      <c r="D11" s="87"/>
      <c r="E11" s="163">
        <f>'100 stavební'!BA29</f>
        <v>0</v>
      </c>
      <c r="F11" s="164">
        <f>'100 stavební'!BB29</f>
        <v>0</v>
      </c>
      <c r="G11" s="164">
        <f>'100 stavební'!BC29</f>
        <v>0</v>
      </c>
      <c r="H11" s="164">
        <f>'100 stavební'!BD29</f>
        <v>0</v>
      </c>
      <c r="I11" s="165">
        <f>'100 stavební'!BE29</f>
        <v>0</v>
      </c>
    </row>
    <row r="12" spans="1:9" s="11" customFormat="1">
      <c r="A12" s="162" t="str">
        <f>'100 stavební'!B30</f>
        <v>64</v>
      </c>
      <c r="B12" s="85" t="str">
        <f>'100 stavební'!C30</f>
        <v>Výplně otvorů</v>
      </c>
      <c r="C12" s="86"/>
      <c r="D12" s="87"/>
      <c r="E12" s="163">
        <f>'100 stavební'!BA35</f>
        <v>0</v>
      </c>
      <c r="F12" s="164">
        <f>'100 stavební'!BB35</f>
        <v>0</v>
      </c>
      <c r="G12" s="164">
        <f>'100 stavební'!BC35</f>
        <v>0</v>
      </c>
      <c r="H12" s="164">
        <f>'100 stavební'!BD35</f>
        <v>0</v>
      </c>
      <c r="I12" s="165">
        <f>'100 stavební'!BE35</f>
        <v>0</v>
      </c>
    </row>
    <row r="13" spans="1:9" s="11" customFormat="1">
      <c r="A13" s="162" t="str">
        <f>'100 stavební'!B36</f>
        <v>94</v>
      </c>
      <c r="B13" s="85" t="str">
        <f>'100 stavební'!C36</f>
        <v>Lešení a stavební výtahy</v>
      </c>
      <c r="C13" s="86"/>
      <c r="D13" s="87"/>
      <c r="E13" s="163">
        <f>'100 stavební'!BA43</f>
        <v>0</v>
      </c>
      <c r="F13" s="164">
        <f>'100 stavební'!BB43</f>
        <v>0</v>
      </c>
      <c r="G13" s="164">
        <f>'100 stavební'!BC43</f>
        <v>0</v>
      </c>
      <c r="H13" s="164">
        <f>'100 stavební'!BD43</f>
        <v>0</v>
      </c>
      <c r="I13" s="165">
        <f>'100 stavební'!BE43</f>
        <v>0</v>
      </c>
    </row>
    <row r="14" spans="1:9" s="11" customFormat="1">
      <c r="A14" s="162" t="str">
        <f>'100 stavební'!B44</f>
        <v>95</v>
      </c>
      <c r="B14" s="85" t="str">
        <f>'100 stavební'!C44</f>
        <v>Dokončovací kce na pozem.stav.</v>
      </c>
      <c r="C14" s="86"/>
      <c r="D14" s="87"/>
      <c r="E14" s="163">
        <f>'100 stavební'!BA48</f>
        <v>0</v>
      </c>
      <c r="F14" s="164">
        <f>'100 stavební'!BB48</f>
        <v>0</v>
      </c>
      <c r="G14" s="164">
        <f>'100 stavební'!BC48</f>
        <v>0</v>
      </c>
      <c r="H14" s="164">
        <f>'100 stavební'!BD48</f>
        <v>0</v>
      </c>
      <c r="I14" s="165">
        <f>'100 stavební'!BE48</f>
        <v>0</v>
      </c>
    </row>
    <row r="15" spans="1:9" s="11" customFormat="1">
      <c r="A15" s="162" t="str">
        <f>'100 stavební'!B49</f>
        <v>96</v>
      </c>
      <c r="B15" s="85" t="str">
        <f>'100 stavební'!C49</f>
        <v>Bourání konstrukcí</v>
      </c>
      <c r="C15" s="86"/>
      <c r="D15" s="87"/>
      <c r="E15" s="163">
        <f>'100 stavební'!BA75</f>
        <v>0</v>
      </c>
      <c r="F15" s="164">
        <f>'100 stavební'!BB75</f>
        <v>0</v>
      </c>
      <c r="G15" s="164">
        <f>'100 stavební'!BC75</f>
        <v>0</v>
      </c>
      <c r="H15" s="164">
        <f>'100 stavební'!BD75</f>
        <v>0</v>
      </c>
      <c r="I15" s="165">
        <f>'100 stavební'!BE75</f>
        <v>0</v>
      </c>
    </row>
    <row r="16" spans="1:9" s="11" customFormat="1">
      <c r="A16" s="162" t="str">
        <f>'100 stavební'!B76</f>
        <v>99</v>
      </c>
      <c r="B16" s="85" t="str">
        <f>'100 stavební'!C76</f>
        <v>Staveništní přesun hmot</v>
      </c>
      <c r="C16" s="86"/>
      <c r="D16" s="87"/>
      <c r="E16" s="163">
        <f>'100 stavební'!BA78</f>
        <v>0</v>
      </c>
      <c r="F16" s="164">
        <f>'100 stavební'!BB78</f>
        <v>0</v>
      </c>
      <c r="G16" s="164">
        <f>'100 stavební'!BC78</f>
        <v>0</v>
      </c>
      <c r="H16" s="164">
        <f>'100 stavební'!BD78</f>
        <v>0</v>
      </c>
      <c r="I16" s="165">
        <f>'100 stavební'!BE78</f>
        <v>0</v>
      </c>
    </row>
    <row r="17" spans="1:9" s="11" customFormat="1">
      <c r="A17" s="162" t="str">
        <f>'100 stavební'!B79</f>
        <v>711</v>
      </c>
      <c r="B17" s="85" t="str">
        <f>'100 stavební'!C79</f>
        <v>Izolace proti vodě</v>
      </c>
      <c r="C17" s="86"/>
      <c r="D17" s="87"/>
      <c r="E17" s="163">
        <f>'100 stavební'!BA82</f>
        <v>0</v>
      </c>
      <c r="F17" s="164">
        <f>'100 stavební'!BB82</f>
        <v>0</v>
      </c>
      <c r="G17" s="164">
        <f>'100 stavební'!BC82</f>
        <v>0</v>
      </c>
      <c r="H17" s="164">
        <f>'100 stavební'!BD82</f>
        <v>0</v>
      </c>
      <c r="I17" s="165">
        <f>'100 stavební'!BE82</f>
        <v>0</v>
      </c>
    </row>
    <row r="18" spans="1:9" s="11" customFormat="1">
      <c r="A18" s="162" t="str">
        <f>'100 stavební'!B83</f>
        <v>712</v>
      </c>
      <c r="B18" s="85" t="str">
        <f>'100 stavební'!C83</f>
        <v>Živičné krytiny</v>
      </c>
      <c r="C18" s="86"/>
      <c r="D18" s="87"/>
      <c r="E18" s="163">
        <f>'100 stavební'!BA90</f>
        <v>0</v>
      </c>
      <c r="F18" s="164">
        <f>'100 stavební'!BB90</f>
        <v>0</v>
      </c>
      <c r="G18" s="164">
        <f>'100 stavební'!BC90</f>
        <v>0</v>
      </c>
      <c r="H18" s="164">
        <f>'100 stavební'!BD90</f>
        <v>0</v>
      </c>
      <c r="I18" s="165">
        <f>'100 stavební'!BE90</f>
        <v>0</v>
      </c>
    </row>
    <row r="19" spans="1:9" s="11" customFormat="1">
      <c r="A19" s="162" t="str">
        <f>'100 stavební'!B91</f>
        <v>713</v>
      </c>
      <c r="B19" s="85" t="str">
        <f>'100 stavební'!C91</f>
        <v>Izolace tepelné</v>
      </c>
      <c r="C19" s="86"/>
      <c r="D19" s="87"/>
      <c r="E19" s="163">
        <f>'100 stavební'!BA105</f>
        <v>0</v>
      </c>
      <c r="F19" s="164">
        <f>'100 stavební'!BB105</f>
        <v>0</v>
      </c>
      <c r="G19" s="164">
        <f>'100 stavební'!BC105</f>
        <v>0</v>
      </c>
      <c r="H19" s="164">
        <f>'100 stavební'!BD105</f>
        <v>0</v>
      </c>
      <c r="I19" s="165">
        <f>'100 stavební'!BE105</f>
        <v>0</v>
      </c>
    </row>
    <row r="20" spans="1:9" s="11" customFormat="1">
      <c r="A20" s="162" t="s">
        <v>724</v>
      </c>
      <c r="B20" s="85" t="s">
        <v>725</v>
      </c>
      <c r="C20" s="86"/>
      <c r="D20" s="87"/>
      <c r="E20" s="163">
        <v>0</v>
      </c>
      <c r="F20" s="164">
        <f>'ZT 200'!G42</f>
        <v>0</v>
      </c>
      <c r="G20" s="164">
        <v>0</v>
      </c>
      <c r="H20" s="164">
        <v>0</v>
      </c>
      <c r="I20" s="165">
        <v>0</v>
      </c>
    </row>
    <row r="21" spans="1:9" s="11" customFormat="1">
      <c r="A21" s="162" t="str">
        <f>'100 stavební'!B109</f>
        <v>731</v>
      </c>
      <c r="B21" s="85" t="str">
        <f>'100 stavební'!C109</f>
        <v>Ústřední vytápění</v>
      </c>
      <c r="C21" s="86"/>
      <c r="D21" s="87"/>
      <c r="E21" s="163">
        <f>'100 stavební'!BA111</f>
        <v>0</v>
      </c>
      <c r="F21" s="164">
        <f>'100 stavební'!BB111</f>
        <v>0</v>
      </c>
      <c r="G21" s="164">
        <f>'100 stavební'!BC111</f>
        <v>0</v>
      </c>
      <c r="H21" s="164">
        <f>'100 stavební'!BD111</f>
        <v>0</v>
      </c>
      <c r="I21" s="165">
        <f>'100 stavební'!BE111</f>
        <v>0</v>
      </c>
    </row>
    <row r="22" spans="1:9" s="11" customFormat="1">
      <c r="A22" s="162" t="str">
        <f>'100 stavební'!B112</f>
        <v>732</v>
      </c>
      <c r="B22" s="85" t="str">
        <f>'100 stavební'!C112</f>
        <v>Předávací stanice</v>
      </c>
      <c r="C22" s="86"/>
      <c r="D22" s="87"/>
      <c r="E22" s="163">
        <f>'100 stavební'!BA114</f>
        <v>0</v>
      </c>
      <c r="F22" s="164">
        <f>'100 stavební'!BB114</f>
        <v>0</v>
      </c>
      <c r="G22" s="164">
        <f>'100 stavební'!BC114</f>
        <v>0</v>
      </c>
      <c r="H22" s="164">
        <f>'100 stavební'!BD114</f>
        <v>0</v>
      </c>
      <c r="I22" s="165">
        <f>'100 stavební'!BE114</f>
        <v>0</v>
      </c>
    </row>
    <row r="23" spans="1:9" s="11" customFormat="1">
      <c r="A23" s="162" t="str">
        <f>'100 stavební'!B115</f>
        <v>762</v>
      </c>
      <c r="B23" s="85" t="str">
        <f>'100 stavební'!C115</f>
        <v>Konstrukce tesařské</v>
      </c>
      <c r="C23" s="86"/>
      <c r="D23" s="87"/>
      <c r="E23" s="163">
        <f>'100 stavební'!BA119</f>
        <v>0</v>
      </c>
      <c r="F23" s="164">
        <f>'100 stavební'!BB119</f>
        <v>0</v>
      </c>
      <c r="G23" s="164">
        <f>'100 stavební'!BC119</f>
        <v>0</v>
      </c>
      <c r="H23" s="164">
        <f>'100 stavební'!BD119</f>
        <v>0</v>
      </c>
      <c r="I23" s="165">
        <f>'100 stavební'!BE119</f>
        <v>0</v>
      </c>
    </row>
    <row r="24" spans="1:9" s="11" customFormat="1">
      <c r="A24" s="162" t="str">
        <f>'100 stavební'!B120</f>
        <v>764</v>
      </c>
      <c r="B24" s="85" t="str">
        <f>'100 stavební'!C120</f>
        <v>Konstrukce klempířské</v>
      </c>
      <c r="C24" s="86"/>
      <c r="D24" s="87"/>
      <c r="E24" s="163">
        <f>'100 stavební'!BA133</f>
        <v>0</v>
      </c>
      <c r="F24" s="164">
        <f>'100 stavební'!BB133</f>
        <v>0</v>
      </c>
      <c r="G24" s="164">
        <f>'100 stavební'!BC133</f>
        <v>0</v>
      </c>
      <c r="H24" s="164">
        <f>'100 stavební'!BD133</f>
        <v>0</v>
      </c>
      <c r="I24" s="165">
        <f>'100 stavební'!BE133</f>
        <v>0</v>
      </c>
    </row>
    <row r="25" spans="1:9" s="11" customFormat="1">
      <c r="A25" s="162" t="str">
        <f>'100 stavební'!B134</f>
        <v>766</v>
      </c>
      <c r="B25" s="85" t="str">
        <f>'100 stavební'!C134</f>
        <v>Konstrukce truhlářské</v>
      </c>
      <c r="C25" s="86"/>
      <c r="D25" s="87"/>
      <c r="E25" s="163">
        <f>'100 stavební'!BA144</f>
        <v>0</v>
      </c>
      <c r="F25" s="164">
        <f>'100 stavební'!BB144</f>
        <v>0</v>
      </c>
      <c r="G25" s="164">
        <f>'100 stavební'!BC144</f>
        <v>0</v>
      </c>
      <c r="H25" s="164">
        <f>'100 stavební'!BD144</f>
        <v>0</v>
      </c>
      <c r="I25" s="165">
        <f>'100 stavební'!BE144</f>
        <v>0</v>
      </c>
    </row>
    <row r="26" spans="1:9" s="11" customFormat="1">
      <c r="A26" s="162" t="str">
        <f>'100 stavební'!B145</f>
        <v>767</v>
      </c>
      <c r="B26" s="85" t="str">
        <f>'100 stavební'!C145</f>
        <v>Konstrukce zámečnické</v>
      </c>
      <c r="C26" s="86"/>
      <c r="D26" s="87"/>
      <c r="E26" s="163">
        <f>'100 stavební'!BA158</f>
        <v>0</v>
      </c>
      <c r="F26" s="164">
        <f>'100 stavební'!BB158</f>
        <v>0</v>
      </c>
      <c r="G26" s="164">
        <f>'100 stavební'!BC158</f>
        <v>0</v>
      </c>
      <c r="H26" s="164">
        <f>'100 stavební'!BD158</f>
        <v>0</v>
      </c>
      <c r="I26" s="165">
        <f>'100 stavební'!BE158</f>
        <v>0</v>
      </c>
    </row>
    <row r="27" spans="1:9" s="11" customFormat="1">
      <c r="A27" s="162" t="str">
        <f>'100 stavební'!B159</f>
        <v>776</v>
      </c>
      <c r="B27" s="85" t="str">
        <f>'100 stavební'!C159</f>
        <v>Podlahy povlakové</v>
      </c>
      <c r="C27" s="86"/>
      <c r="D27" s="87"/>
      <c r="E27" s="163">
        <f>'100 stavební'!BA163</f>
        <v>0</v>
      </c>
      <c r="F27" s="164">
        <f>'100 stavební'!BB163</f>
        <v>0</v>
      </c>
      <c r="G27" s="164">
        <f>'100 stavební'!BC163</f>
        <v>0</v>
      </c>
      <c r="H27" s="164">
        <f>'100 stavební'!BD163</f>
        <v>0</v>
      </c>
      <c r="I27" s="165">
        <f>'100 stavební'!BE163</f>
        <v>0</v>
      </c>
    </row>
    <row r="28" spans="1:9" s="11" customFormat="1">
      <c r="A28" s="162" t="str">
        <f>'100 stavební'!B164</f>
        <v>777</v>
      </c>
      <c r="B28" s="85" t="str">
        <f>'100 stavební'!C164</f>
        <v>Podlahy ze syntetických hmot</v>
      </c>
      <c r="C28" s="86"/>
      <c r="D28" s="87"/>
      <c r="E28" s="163">
        <f>'100 stavební'!BA167</f>
        <v>0</v>
      </c>
      <c r="F28" s="164">
        <f>'100 stavební'!BB167</f>
        <v>0</v>
      </c>
      <c r="G28" s="164">
        <f>'100 stavební'!BC167</f>
        <v>0</v>
      </c>
      <c r="H28" s="164">
        <f>'100 stavební'!BD167</f>
        <v>0</v>
      </c>
      <c r="I28" s="165">
        <f>'100 stavební'!BE167</f>
        <v>0</v>
      </c>
    </row>
    <row r="29" spans="1:9" s="11" customFormat="1">
      <c r="A29" s="162" t="str">
        <f>'100 stavební'!B168</f>
        <v>784</v>
      </c>
      <c r="B29" s="85" t="str">
        <f>'100 stavební'!C168</f>
        <v>Malby</v>
      </c>
      <c r="C29" s="86"/>
      <c r="D29" s="87"/>
      <c r="E29" s="163">
        <f>'100 stavební'!BA171</f>
        <v>0</v>
      </c>
      <c r="F29" s="164">
        <f>'100 stavební'!BB171</f>
        <v>0</v>
      </c>
      <c r="G29" s="164">
        <f>'100 stavební'!BC171</f>
        <v>0</v>
      </c>
      <c r="H29" s="164">
        <f>'100 stavební'!BD171</f>
        <v>0</v>
      </c>
      <c r="I29" s="165">
        <f>'100 stavební'!BE171</f>
        <v>0</v>
      </c>
    </row>
    <row r="30" spans="1:9" s="11" customFormat="1">
      <c r="A30" s="162" t="s">
        <v>345</v>
      </c>
      <c r="B30" s="85" t="s">
        <v>346</v>
      </c>
      <c r="C30" s="86"/>
      <c r="D30" s="87"/>
      <c r="E30" s="163">
        <v>0</v>
      </c>
      <c r="F30" s="164">
        <v>0</v>
      </c>
      <c r="G30" s="164">
        <v>0</v>
      </c>
      <c r="H30" s="164">
        <f>'100 stavební'!G174</f>
        <v>0</v>
      </c>
      <c r="I30" s="165"/>
    </row>
    <row r="31" spans="1:9" s="11" customFormat="1" ht="13.5" thickBot="1">
      <c r="A31" s="162" t="s">
        <v>654</v>
      </c>
      <c r="B31" s="85" t="s">
        <v>657</v>
      </c>
      <c r="C31" s="86"/>
      <c r="D31" s="87"/>
      <c r="E31" s="163">
        <f>'100 stavební'!BA174</f>
        <v>0</v>
      </c>
      <c r="F31" s="164">
        <f>'100 stavební'!BB174</f>
        <v>0</v>
      </c>
      <c r="G31" s="164">
        <f>'100 stavební'!BC174</f>
        <v>0</v>
      </c>
      <c r="H31" s="164">
        <f>'700 MaR'!G117</f>
        <v>0</v>
      </c>
      <c r="I31" s="165">
        <f>'100 stavební'!BE174</f>
        <v>0</v>
      </c>
    </row>
    <row r="32" spans="1:9" s="93" customFormat="1" ht="13.5" thickBot="1">
      <c r="A32" s="88"/>
      <c r="B32" s="80" t="s">
        <v>50</v>
      </c>
      <c r="C32" s="80"/>
      <c r="D32" s="89"/>
      <c r="E32" s="90">
        <f>SUM(E7:E31)</f>
        <v>0</v>
      </c>
      <c r="F32" s="91">
        <f>SUM(F7:F31)</f>
        <v>0</v>
      </c>
      <c r="G32" s="91">
        <f>SUM(G7:G31)</f>
        <v>0</v>
      </c>
      <c r="H32" s="91">
        <f>SUM(H7:H31)</f>
        <v>0</v>
      </c>
      <c r="I32" s="92">
        <f>SUM(I7:I31)</f>
        <v>0</v>
      </c>
    </row>
    <row r="33" spans="1:57">
      <c r="A33" s="86"/>
      <c r="B33" s="86"/>
      <c r="C33" s="86"/>
      <c r="D33" s="86"/>
      <c r="E33" s="86"/>
      <c r="F33" s="86"/>
      <c r="G33" s="86"/>
      <c r="H33" s="86"/>
      <c r="I33" s="86"/>
    </row>
    <row r="34" spans="1:57" ht="19.5" customHeight="1">
      <c r="A34" s="94" t="s">
        <v>51</v>
      </c>
      <c r="B34" s="94"/>
      <c r="C34" s="94"/>
      <c r="D34" s="94"/>
      <c r="E34" s="94"/>
      <c r="F34" s="94"/>
      <c r="G34" s="95"/>
      <c r="H34" s="94"/>
      <c r="I34" s="94"/>
      <c r="BA34" s="30"/>
      <c r="BB34" s="30"/>
      <c r="BC34" s="30"/>
      <c r="BD34" s="30"/>
      <c r="BE34" s="30"/>
    </row>
    <row r="35" spans="1:57" ht="13.5" thickBot="1">
      <c r="A35" s="96"/>
      <c r="B35" s="96"/>
      <c r="C35" s="96"/>
      <c r="D35" s="96"/>
      <c r="E35" s="96"/>
      <c r="F35" s="96"/>
      <c r="G35" s="96"/>
      <c r="H35" s="96"/>
      <c r="I35" s="96"/>
    </row>
    <row r="36" spans="1:57">
      <c r="A36" s="97" t="s">
        <v>52</v>
      </c>
      <c r="B36" s="98"/>
      <c r="C36" s="98"/>
      <c r="D36" s="99"/>
      <c r="E36" s="100" t="s">
        <v>53</v>
      </c>
      <c r="F36" s="101" t="s">
        <v>54</v>
      </c>
      <c r="G36" s="102" t="s">
        <v>55</v>
      </c>
      <c r="H36" s="103"/>
      <c r="I36" s="104" t="s">
        <v>53</v>
      </c>
    </row>
    <row r="37" spans="1:57" ht="13.5" thickBot="1">
      <c r="A37" s="105"/>
      <c r="B37" s="106" t="s">
        <v>56</v>
      </c>
      <c r="C37" s="107"/>
      <c r="D37" s="108"/>
      <c r="E37" s="109"/>
      <c r="F37" s="110"/>
      <c r="G37" s="110"/>
      <c r="H37" s="260"/>
      <c r="I37" s="261"/>
    </row>
    <row r="38" spans="1:57">
      <c r="A38" s="96"/>
      <c r="B38" s="96"/>
      <c r="C38" s="96"/>
      <c r="D38" s="96"/>
      <c r="E38" s="96"/>
      <c r="F38" s="96"/>
      <c r="G38" s="96"/>
      <c r="H38" s="96"/>
      <c r="I38" s="96"/>
    </row>
    <row r="39" spans="1:57">
      <c r="B39" s="93"/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  <row r="88" spans="6:9">
      <c r="F88" s="111"/>
      <c r="G88" s="112"/>
      <c r="H88" s="112"/>
      <c r="I88" s="113"/>
    </row>
  </sheetData>
  <mergeCells count="4">
    <mergeCell ref="A1:B1"/>
    <mergeCell ref="A2:B2"/>
    <mergeCell ref="G2:I2"/>
    <mergeCell ref="H37:I3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7"/>
  <sheetViews>
    <sheetView showGridLines="0" showZeros="0" tabSelected="1" topLeftCell="A103" zoomScaleNormal="100" workbookViewId="0">
      <selection activeCell="C56" sqref="C56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4" style="114" customWidth="1"/>
    <col min="8" max="16384" width="9.140625" style="114"/>
  </cols>
  <sheetData>
    <row r="1" spans="1:104" ht="15.75">
      <c r="A1" s="262" t="s">
        <v>57</v>
      </c>
      <c r="B1" s="262"/>
      <c r="C1" s="262"/>
      <c r="D1" s="262"/>
      <c r="E1" s="262"/>
      <c r="F1" s="262"/>
      <c r="G1" s="26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3" t="s">
        <v>5</v>
      </c>
      <c r="B3" s="264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65" t="s">
        <v>1</v>
      </c>
      <c r="B4" s="266"/>
      <c r="C4" s="124" t="str">
        <f>CONCATENATE(cisloobjektu," ",nazevobjektu)</f>
        <v xml:space="preserve"> SO 015 Jídelna, kuchyň</v>
      </c>
      <c r="D4" s="125"/>
      <c r="E4" s="267"/>
      <c r="F4" s="267"/>
      <c r="G4" s="26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19.5825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19.5825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8"/>
      <c r="B10" s="149" t="s">
        <v>69</v>
      </c>
      <c r="C10" s="150" t="str">
        <f>CONCATENATE(B7," ",C7)</f>
        <v>1 Zemní práce</v>
      </c>
      <c r="D10" s="148"/>
      <c r="E10" s="151"/>
      <c r="F10" s="151"/>
      <c r="G10" s="152">
        <f>SUM(G7:G9)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34" t="s">
        <v>65</v>
      </c>
      <c r="B11" s="135" t="s">
        <v>75</v>
      </c>
      <c r="C11" s="136" t="s">
        <v>76</v>
      </c>
      <c r="D11" s="137"/>
      <c r="E11" s="138"/>
      <c r="F11" s="138"/>
      <c r="G11" s="139"/>
      <c r="H11" s="140"/>
      <c r="I11" s="140"/>
      <c r="O11" s="141">
        <v>1</v>
      </c>
    </row>
    <row r="12" spans="1:104" ht="22.5">
      <c r="A12" s="142">
        <v>3</v>
      </c>
      <c r="B12" s="143" t="s">
        <v>77</v>
      </c>
      <c r="C12" s="144" t="s">
        <v>733</v>
      </c>
      <c r="D12" s="145" t="s">
        <v>78</v>
      </c>
      <c r="E12" s="146">
        <v>16.608000000000001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8.7889999999999996E-2</v>
      </c>
    </row>
    <row r="13" spans="1:104">
      <c r="A13" s="148"/>
      <c r="B13" s="149" t="s">
        <v>69</v>
      </c>
      <c r="C13" s="150" t="str">
        <f>CONCATENATE(B11," ",C11)</f>
        <v>3 Svislé a kompletní konstrukce</v>
      </c>
      <c r="D13" s="148"/>
      <c r="E13" s="151"/>
      <c r="F13" s="151"/>
      <c r="G13" s="152">
        <f>SUM(G11:G12)</f>
        <v>0</v>
      </c>
      <c r="O13" s="141">
        <v>4</v>
      </c>
      <c r="BA13" s="153">
        <f>SUM(BA11:BA12)</f>
        <v>0</v>
      </c>
      <c r="BB13" s="153">
        <f>SUM(BB11:BB12)</f>
        <v>0</v>
      </c>
      <c r="BC13" s="153">
        <f>SUM(BC11:BC12)</f>
        <v>0</v>
      </c>
      <c r="BD13" s="153">
        <f>SUM(BD11:BD12)</f>
        <v>0</v>
      </c>
      <c r="BE13" s="153">
        <f>SUM(BE11:BE12)</f>
        <v>0</v>
      </c>
    </row>
    <row r="14" spans="1:104">
      <c r="A14" s="134" t="s">
        <v>65</v>
      </c>
      <c r="B14" s="135" t="s">
        <v>79</v>
      </c>
      <c r="C14" s="136" t="s">
        <v>80</v>
      </c>
      <c r="D14" s="137"/>
      <c r="E14" s="138"/>
      <c r="F14" s="138"/>
      <c r="G14" s="139"/>
      <c r="H14" s="140"/>
      <c r="I14" s="140"/>
      <c r="O14" s="141">
        <v>1</v>
      </c>
    </row>
    <row r="15" spans="1:104">
      <c r="A15" s="142">
        <v>4</v>
      </c>
      <c r="B15" s="143" t="s">
        <v>81</v>
      </c>
      <c r="C15" s="144" t="s">
        <v>82</v>
      </c>
      <c r="D15" s="145" t="s">
        <v>78</v>
      </c>
      <c r="E15" s="146">
        <v>10.18</v>
      </c>
      <c r="F15" s="146"/>
      <c r="G15" s="147">
        <f>E15*F15</f>
        <v>0</v>
      </c>
      <c r="O15" s="141">
        <v>2</v>
      </c>
      <c r="AA15" s="114">
        <v>12</v>
      </c>
      <c r="AB15" s="114">
        <v>0</v>
      </c>
      <c r="AC15" s="114">
        <v>4</v>
      </c>
      <c r="AZ15" s="114">
        <v>1</v>
      </c>
      <c r="BA15" s="114">
        <f>IF(AZ15=1,G15,0)</f>
        <v>0</v>
      </c>
      <c r="BB15" s="114">
        <f>IF(AZ15=2,G15,0)</f>
        <v>0</v>
      </c>
      <c r="BC15" s="114">
        <f>IF(AZ15=3,G15,0)</f>
        <v>0</v>
      </c>
      <c r="BD15" s="114">
        <f>IF(AZ15=4,G15,0)</f>
        <v>0</v>
      </c>
      <c r="BE15" s="114">
        <f>IF(AZ15=5,G15,0)</f>
        <v>0</v>
      </c>
      <c r="CZ15" s="114">
        <v>3.1539999999999999E-2</v>
      </c>
    </row>
    <row r="16" spans="1:104">
      <c r="A16" s="142">
        <v>5</v>
      </c>
      <c r="B16" s="143" t="s">
        <v>83</v>
      </c>
      <c r="C16" s="144" t="s">
        <v>84</v>
      </c>
      <c r="D16" s="145" t="s">
        <v>78</v>
      </c>
      <c r="E16" s="146">
        <v>37.700000000000003</v>
      </c>
      <c r="F16" s="146"/>
      <c r="G16" s="147">
        <f>E16*F16</f>
        <v>0</v>
      </c>
      <c r="O16" s="141">
        <v>2</v>
      </c>
      <c r="AA16" s="114">
        <v>12</v>
      </c>
      <c r="AB16" s="114">
        <v>0</v>
      </c>
      <c r="AC16" s="114">
        <v>5</v>
      </c>
      <c r="AZ16" s="114">
        <v>1</v>
      </c>
      <c r="BA16" s="114">
        <f>IF(AZ16=1,G16,0)</f>
        <v>0</v>
      </c>
      <c r="BB16" s="114">
        <f>IF(AZ16=2,G16,0)</f>
        <v>0</v>
      </c>
      <c r="BC16" s="114">
        <f>IF(AZ16=3,G16,0)</f>
        <v>0</v>
      </c>
      <c r="BD16" s="114">
        <f>IF(AZ16=4,G16,0)</f>
        <v>0</v>
      </c>
      <c r="BE16" s="114">
        <f>IF(AZ16=5,G16,0)</f>
        <v>0</v>
      </c>
      <c r="CZ16" s="114">
        <v>2.8459999999999999E-2</v>
      </c>
    </row>
    <row r="17" spans="1:104">
      <c r="A17" s="148"/>
      <c r="B17" s="149" t="s">
        <v>69</v>
      </c>
      <c r="C17" s="150" t="str">
        <f>CONCATENATE(B14," ",C14)</f>
        <v>61 Upravy povrchů vnitřní</v>
      </c>
      <c r="D17" s="148"/>
      <c r="E17" s="151"/>
      <c r="F17" s="151"/>
      <c r="G17" s="152">
        <f>SUM(G14:G16)</f>
        <v>0</v>
      </c>
      <c r="O17" s="141">
        <v>4</v>
      </c>
      <c r="BA17" s="153">
        <f>SUM(BA14:BA16)</f>
        <v>0</v>
      </c>
      <c r="BB17" s="153">
        <f>SUM(BB14:BB16)</f>
        <v>0</v>
      </c>
      <c r="BC17" s="153">
        <f>SUM(BC14:BC16)</f>
        <v>0</v>
      </c>
      <c r="BD17" s="153">
        <f>SUM(BD14:BD16)</f>
        <v>0</v>
      </c>
      <c r="BE17" s="153">
        <f>SUM(BE14:BE16)</f>
        <v>0</v>
      </c>
    </row>
    <row r="18" spans="1:104">
      <c r="A18" s="134" t="s">
        <v>65</v>
      </c>
      <c r="B18" s="135" t="s">
        <v>85</v>
      </c>
      <c r="C18" s="136" t="s">
        <v>86</v>
      </c>
      <c r="D18" s="137"/>
      <c r="E18" s="138"/>
      <c r="F18" s="138"/>
      <c r="G18" s="139"/>
      <c r="H18" s="140"/>
      <c r="I18" s="140"/>
      <c r="O18" s="141">
        <v>1</v>
      </c>
    </row>
    <row r="19" spans="1:104" ht="22.5">
      <c r="A19" s="142">
        <v>6</v>
      </c>
      <c r="B19" s="143" t="s">
        <v>87</v>
      </c>
      <c r="C19" s="144" t="s">
        <v>734</v>
      </c>
      <c r="D19" s="145" t="s">
        <v>78</v>
      </c>
      <c r="E19" s="146">
        <v>50.857199999999999</v>
      </c>
      <c r="F19" s="146"/>
      <c r="G19" s="147">
        <f t="shared" ref="G19:G24" si="0">E19*F19</f>
        <v>0</v>
      </c>
      <c r="O19" s="141">
        <v>2</v>
      </c>
      <c r="AA19" s="114">
        <v>12</v>
      </c>
      <c r="AB19" s="114">
        <v>0</v>
      </c>
      <c r="AC19" s="114">
        <v>6</v>
      </c>
      <c r="AZ19" s="114">
        <v>1</v>
      </c>
      <c r="BA19" s="114">
        <f t="shared" ref="BA19:BA24" si="1">IF(AZ19=1,G19,0)</f>
        <v>0</v>
      </c>
      <c r="BB19" s="114">
        <f t="shared" ref="BB19:BB24" si="2">IF(AZ19=2,G19,0)</f>
        <v>0</v>
      </c>
      <c r="BC19" s="114">
        <f t="shared" ref="BC19:BC24" si="3">IF(AZ19=3,G19,0)</f>
        <v>0</v>
      </c>
      <c r="BD19" s="114">
        <f t="shared" ref="BD19:BD24" si="4">IF(AZ19=4,G19,0)</f>
        <v>0</v>
      </c>
      <c r="BE19" s="114">
        <f t="shared" ref="BE19:BE24" si="5">IF(AZ19=5,G19,0)</f>
        <v>0</v>
      </c>
      <c r="CZ19" s="114">
        <v>1.0919999999999999E-2</v>
      </c>
    </row>
    <row r="20" spans="1:104" ht="22.5">
      <c r="A20" s="142">
        <v>7</v>
      </c>
      <c r="B20" s="143" t="s">
        <v>88</v>
      </c>
      <c r="C20" s="144" t="s">
        <v>735</v>
      </c>
      <c r="D20" s="145" t="s">
        <v>78</v>
      </c>
      <c r="E20" s="146">
        <v>243.30600000000001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7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1.2489999999999999E-2</v>
      </c>
    </row>
    <row r="21" spans="1:104" ht="22.5">
      <c r="A21" s="142">
        <v>8</v>
      </c>
      <c r="B21" s="143" t="s">
        <v>89</v>
      </c>
      <c r="C21" s="144" t="s">
        <v>736</v>
      </c>
      <c r="D21" s="145" t="s">
        <v>78</v>
      </c>
      <c r="E21" s="146">
        <v>62.0749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 ht="22.5">
      <c r="A22" s="142">
        <v>9</v>
      </c>
      <c r="B22" s="143" t="s">
        <v>90</v>
      </c>
      <c r="C22" s="144" t="s">
        <v>737</v>
      </c>
      <c r="D22" s="145" t="s">
        <v>78</v>
      </c>
      <c r="E22" s="146">
        <v>82.825599999999994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1.2489999999999999E-2</v>
      </c>
    </row>
    <row r="23" spans="1:104">
      <c r="A23" s="142">
        <v>10</v>
      </c>
      <c r="B23" s="143" t="s">
        <v>91</v>
      </c>
      <c r="C23" s="144" t="s">
        <v>92</v>
      </c>
      <c r="D23" s="145" t="s">
        <v>78</v>
      </c>
      <c r="E23" s="146">
        <v>439.07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2.0000000000000002E-5</v>
      </c>
    </row>
    <row r="24" spans="1:104">
      <c r="A24" s="142">
        <v>11</v>
      </c>
      <c r="B24" s="143" t="s">
        <v>93</v>
      </c>
      <c r="C24" s="144" t="s">
        <v>94</v>
      </c>
      <c r="D24" s="145" t="s">
        <v>78</v>
      </c>
      <c r="E24" s="146">
        <v>65.860500000000002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4.6170000000000003E-2</v>
      </c>
    </row>
    <row r="25" spans="1:104">
      <c r="A25" s="148"/>
      <c r="B25" s="149" t="s">
        <v>69</v>
      </c>
      <c r="C25" s="150" t="str">
        <f>CONCATENATE(B18," ",C18)</f>
        <v>62 Upravy povrchů vnější</v>
      </c>
      <c r="D25" s="148"/>
      <c r="E25" s="151"/>
      <c r="F25" s="151"/>
      <c r="G25" s="152">
        <f>SUM(G18:G24)</f>
        <v>0</v>
      </c>
      <c r="O25" s="141">
        <v>4</v>
      </c>
      <c r="BA25" s="153">
        <f>SUM(BA18:BA24)</f>
        <v>0</v>
      </c>
      <c r="BB25" s="153">
        <f>SUM(BB18:BB24)</f>
        <v>0</v>
      </c>
      <c r="BC25" s="153">
        <f>SUM(BC18:BC24)</f>
        <v>0</v>
      </c>
      <c r="BD25" s="153">
        <f>SUM(BD18:BD24)</f>
        <v>0</v>
      </c>
      <c r="BE25" s="153">
        <f>SUM(BE18:BE24)</f>
        <v>0</v>
      </c>
    </row>
    <row r="26" spans="1:104">
      <c r="A26" s="134" t="s">
        <v>65</v>
      </c>
      <c r="B26" s="135" t="s">
        <v>95</v>
      </c>
      <c r="C26" s="136" t="s">
        <v>96</v>
      </c>
      <c r="D26" s="137"/>
      <c r="E26" s="138"/>
      <c r="F26" s="138"/>
      <c r="G26" s="139"/>
      <c r="H26" s="140"/>
      <c r="I26" s="140"/>
      <c r="O26" s="141">
        <v>1</v>
      </c>
    </row>
    <row r="27" spans="1:104" ht="22.5">
      <c r="A27" s="142">
        <v>12</v>
      </c>
      <c r="B27" s="143" t="s">
        <v>97</v>
      </c>
      <c r="C27" s="144" t="s">
        <v>98</v>
      </c>
      <c r="D27" s="145" t="s">
        <v>78</v>
      </c>
      <c r="E27" s="146">
        <v>22.377199999999998</v>
      </c>
      <c r="F27" s="146"/>
      <c r="G27" s="147">
        <f>E27*F27</f>
        <v>0</v>
      </c>
      <c r="O27" s="141">
        <v>2</v>
      </c>
      <c r="AA27" s="114">
        <v>12</v>
      </c>
      <c r="AB27" s="114">
        <v>0</v>
      </c>
      <c r="AC27" s="114">
        <v>12</v>
      </c>
      <c r="AZ27" s="114">
        <v>1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0.24154999999999999</v>
      </c>
    </row>
    <row r="28" spans="1:104">
      <c r="A28" s="142">
        <v>13</v>
      </c>
      <c r="B28" s="143" t="s">
        <v>99</v>
      </c>
      <c r="C28" s="144" t="s">
        <v>100</v>
      </c>
      <c r="D28" s="145" t="s">
        <v>78</v>
      </c>
      <c r="E28" s="146">
        <v>9.5901999999999994</v>
      </c>
      <c r="F28" s="146"/>
      <c r="G28" s="147">
        <f>E28*F28</f>
        <v>0</v>
      </c>
      <c r="O28" s="141">
        <v>2</v>
      </c>
      <c r="AA28" s="114">
        <v>12</v>
      </c>
      <c r="AB28" s="114">
        <v>0</v>
      </c>
      <c r="AC28" s="114">
        <v>13</v>
      </c>
      <c r="AZ28" s="114">
        <v>1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0.27827000000000002</v>
      </c>
    </row>
    <row r="29" spans="1:104">
      <c r="A29" s="148"/>
      <c r="B29" s="149" t="s">
        <v>69</v>
      </c>
      <c r="C29" s="150" t="str">
        <f>CONCATENATE(B26," ",C26)</f>
        <v>63 Podlahy a podlahové konstrukce</v>
      </c>
      <c r="D29" s="148"/>
      <c r="E29" s="151"/>
      <c r="F29" s="151"/>
      <c r="G29" s="152">
        <f>SUM(G26:G28)</f>
        <v>0</v>
      </c>
      <c r="O29" s="141">
        <v>4</v>
      </c>
      <c r="BA29" s="153">
        <f>SUM(BA26:BA28)</f>
        <v>0</v>
      </c>
      <c r="BB29" s="153">
        <f>SUM(BB26:BB28)</f>
        <v>0</v>
      </c>
      <c r="BC29" s="153">
        <f>SUM(BC26:BC28)</f>
        <v>0</v>
      </c>
      <c r="BD29" s="153">
        <f>SUM(BD26:BD28)</f>
        <v>0</v>
      </c>
      <c r="BE29" s="153">
        <f>SUM(BE26:BE28)</f>
        <v>0</v>
      </c>
    </row>
    <row r="30" spans="1:104">
      <c r="A30" s="134" t="s">
        <v>65</v>
      </c>
      <c r="B30" s="135" t="s">
        <v>101</v>
      </c>
      <c r="C30" s="136" t="s">
        <v>102</v>
      </c>
      <c r="D30" s="137"/>
      <c r="E30" s="138"/>
      <c r="F30" s="138"/>
      <c r="G30" s="139"/>
      <c r="H30" s="140"/>
      <c r="I30" s="140"/>
      <c r="O30" s="141">
        <v>1</v>
      </c>
    </row>
    <row r="31" spans="1:104">
      <c r="A31" s="142">
        <v>14</v>
      </c>
      <c r="B31" s="143" t="s">
        <v>103</v>
      </c>
      <c r="C31" s="144" t="s">
        <v>104</v>
      </c>
      <c r="D31" s="145" t="s">
        <v>105</v>
      </c>
      <c r="E31" s="146">
        <v>21</v>
      </c>
      <c r="F31" s="146"/>
      <c r="G31" s="147">
        <f>E31*F31</f>
        <v>0</v>
      </c>
      <c r="O31" s="141">
        <v>2</v>
      </c>
      <c r="AA31" s="114">
        <v>12</v>
      </c>
      <c r="AB31" s="114">
        <v>0</v>
      </c>
      <c r="AC31" s="114">
        <v>14</v>
      </c>
      <c r="AZ31" s="114">
        <v>1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4.1279999999999997E-2</v>
      </c>
    </row>
    <row r="32" spans="1:104">
      <c r="A32" s="142">
        <v>15</v>
      </c>
      <c r="B32" s="143" t="s">
        <v>106</v>
      </c>
      <c r="C32" s="144" t="s">
        <v>107</v>
      </c>
      <c r="D32" s="145" t="s">
        <v>105</v>
      </c>
      <c r="E32" s="146">
        <v>3</v>
      </c>
      <c r="F32" s="146"/>
      <c r="G32" s="147">
        <f>E32*F32</f>
        <v>0</v>
      </c>
      <c r="O32" s="141">
        <v>2</v>
      </c>
      <c r="AA32" s="114">
        <v>12</v>
      </c>
      <c r="AB32" s="114">
        <v>0</v>
      </c>
      <c r="AC32" s="114">
        <v>15</v>
      </c>
      <c r="AZ32" s="114">
        <v>1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6.1400000000000003E-2</v>
      </c>
    </row>
    <row r="33" spans="1:104">
      <c r="A33" s="142">
        <v>16</v>
      </c>
      <c r="B33" s="143" t="s">
        <v>108</v>
      </c>
      <c r="C33" s="144" t="s">
        <v>109</v>
      </c>
      <c r="D33" s="145" t="s">
        <v>105</v>
      </c>
      <c r="E33" s="146">
        <v>1</v>
      </c>
      <c r="F33" s="146"/>
      <c r="G33" s="147">
        <f>E33*F33</f>
        <v>0</v>
      </c>
      <c r="O33" s="141">
        <v>2</v>
      </c>
      <c r="AA33" s="114">
        <v>12</v>
      </c>
      <c r="AB33" s="114">
        <v>0</v>
      </c>
      <c r="AC33" s="114">
        <v>16</v>
      </c>
      <c r="AZ33" s="114">
        <v>1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8.4790000000000004E-2</v>
      </c>
    </row>
    <row r="34" spans="1:104">
      <c r="A34" s="142">
        <v>17</v>
      </c>
      <c r="B34" s="143" t="s">
        <v>110</v>
      </c>
      <c r="C34" s="144" t="s">
        <v>111</v>
      </c>
      <c r="D34" s="145" t="s">
        <v>112</v>
      </c>
      <c r="E34" s="146">
        <v>178.82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1E-4</v>
      </c>
    </row>
    <row r="35" spans="1:104">
      <c r="A35" s="148"/>
      <c r="B35" s="149" t="s">
        <v>69</v>
      </c>
      <c r="C35" s="150" t="str">
        <f>CONCATENATE(B30," ",C30)</f>
        <v>64 Výplně otvorů</v>
      </c>
      <c r="D35" s="148"/>
      <c r="E35" s="151"/>
      <c r="F35" s="151"/>
      <c r="G35" s="152">
        <f>SUM(G30:G34)</f>
        <v>0</v>
      </c>
      <c r="O35" s="141">
        <v>4</v>
      </c>
      <c r="BA35" s="153">
        <f>SUM(BA30:BA34)</f>
        <v>0</v>
      </c>
      <c r="BB35" s="153">
        <f>SUM(BB30:BB34)</f>
        <v>0</v>
      </c>
      <c r="BC35" s="153">
        <f>SUM(BC30:BC34)</f>
        <v>0</v>
      </c>
      <c r="BD35" s="153">
        <f>SUM(BD30:BD34)</f>
        <v>0</v>
      </c>
      <c r="BE35" s="153">
        <f>SUM(BE30:BE34)</f>
        <v>0</v>
      </c>
    </row>
    <row r="36" spans="1:104">
      <c r="A36" s="134" t="s">
        <v>65</v>
      </c>
      <c r="B36" s="135" t="s">
        <v>113</v>
      </c>
      <c r="C36" s="136" t="s">
        <v>114</v>
      </c>
      <c r="D36" s="137"/>
      <c r="E36" s="138"/>
      <c r="F36" s="138"/>
      <c r="G36" s="139"/>
      <c r="H36" s="140"/>
      <c r="I36" s="140"/>
      <c r="O36" s="141">
        <v>1</v>
      </c>
    </row>
    <row r="37" spans="1:104">
      <c r="A37" s="142">
        <v>18</v>
      </c>
      <c r="B37" s="143" t="s">
        <v>115</v>
      </c>
      <c r="C37" s="144" t="s">
        <v>116</v>
      </c>
      <c r="D37" s="145" t="s">
        <v>78</v>
      </c>
      <c r="E37" s="146">
        <v>385.12700000000001</v>
      </c>
      <c r="F37" s="146"/>
      <c r="G37" s="147">
        <f t="shared" ref="G37:G42" si="6">E37*F37</f>
        <v>0</v>
      </c>
      <c r="O37" s="141">
        <v>2</v>
      </c>
      <c r="AA37" s="114">
        <v>12</v>
      </c>
      <c r="AB37" s="114">
        <v>0</v>
      </c>
      <c r="AC37" s="114">
        <v>18</v>
      </c>
      <c r="AZ37" s="114">
        <v>1</v>
      </c>
      <c r="BA37" s="114">
        <f t="shared" ref="BA37:BA42" si="7">IF(AZ37=1,G37,0)</f>
        <v>0</v>
      </c>
      <c r="BB37" s="114">
        <f t="shared" ref="BB37:BB42" si="8">IF(AZ37=2,G37,0)</f>
        <v>0</v>
      </c>
      <c r="BC37" s="114">
        <f t="shared" ref="BC37:BC42" si="9">IF(AZ37=3,G37,0)</f>
        <v>0</v>
      </c>
      <c r="BD37" s="114">
        <f t="shared" ref="BD37:BD42" si="10">IF(AZ37=4,G37,0)</f>
        <v>0</v>
      </c>
      <c r="BE37" s="114">
        <f t="shared" ref="BE37:BE42" si="11">IF(AZ37=5,G37,0)</f>
        <v>0</v>
      </c>
      <c r="CZ37" s="114">
        <v>3.338E-2</v>
      </c>
    </row>
    <row r="38" spans="1:104">
      <c r="A38" s="142">
        <v>19</v>
      </c>
      <c r="B38" s="143" t="s">
        <v>117</v>
      </c>
      <c r="C38" s="144" t="s">
        <v>118</v>
      </c>
      <c r="D38" s="145" t="s">
        <v>78</v>
      </c>
      <c r="E38" s="146">
        <v>385.12700000000001</v>
      </c>
      <c r="F38" s="146"/>
      <c r="G38" s="147">
        <f t="shared" si="6"/>
        <v>0</v>
      </c>
      <c r="O38" s="141">
        <v>2</v>
      </c>
      <c r="AA38" s="114">
        <v>12</v>
      </c>
      <c r="AB38" s="114">
        <v>0</v>
      </c>
      <c r="AC38" s="114">
        <v>19</v>
      </c>
      <c r="AZ38" s="114">
        <v>1</v>
      </c>
      <c r="BA38" s="114">
        <f t="shared" si="7"/>
        <v>0</v>
      </c>
      <c r="BB38" s="114">
        <f t="shared" si="8"/>
        <v>0</v>
      </c>
      <c r="BC38" s="114">
        <f t="shared" si="9"/>
        <v>0</v>
      </c>
      <c r="BD38" s="114">
        <f t="shared" si="10"/>
        <v>0</v>
      </c>
      <c r="BE38" s="114">
        <f t="shared" si="11"/>
        <v>0</v>
      </c>
      <c r="CZ38" s="114">
        <v>9.7000000000000005E-4</v>
      </c>
    </row>
    <row r="39" spans="1:104">
      <c r="A39" s="142">
        <v>20</v>
      </c>
      <c r="B39" s="143" t="s">
        <v>119</v>
      </c>
      <c r="C39" s="144" t="s">
        <v>120</v>
      </c>
      <c r="D39" s="145" t="s">
        <v>78</v>
      </c>
      <c r="E39" s="146">
        <v>385.12700000000001</v>
      </c>
      <c r="F39" s="146"/>
      <c r="G39" s="147">
        <f t="shared" si="6"/>
        <v>0</v>
      </c>
      <c r="O39" s="141">
        <v>2</v>
      </c>
      <c r="AA39" s="114">
        <v>12</v>
      </c>
      <c r="AB39" s="114">
        <v>0</v>
      </c>
      <c r="AC39" s="114">
        <v>20</v>
      </c>
      <c r="AZ39" s="114">
        <v>1</v>
      </c>
      <c r="BA39" s="114">
        <f t="shared" si="7"/>
        <v>0</v>
      </c>
      <c r="BB39" s="114">
        <f t="shared" si="8"/>
        <v>0</v>
      </c>
      <c r="BC39" s="114">
        <f t="shared" si="9"/>
        <v>0</v>
      </c>
      <c r="BD39" s="114">
        <f t="shared" si="10"/>
        <v>0</v>
      </c>
      <c r="BE39" s="114">
        <f t="shared" si="11"/>
        <v>0</v>
      </c>
      <c r="CZ39" s="114">
        <v>0</v>
      </c>
    </row>
    <row r="40" spans="1:104">
      <c r="A40" s="142">
        <v>21</v>
      </c>
      <c r="B40" s="143" t="s">
        <v>121</v>
      </c>
      <c r="C40" s="144" t="s">
        <v>122</v>
      </c>
      <c r="D40" s="145" t="s">
        <v>78</v>
      </c>
      <c r="E40" s="146">
        <v>385.12700000000001</v>
      </c>
      <c r="F40" s="146"/>
      <c r="G40" s="147">
        <f t="shared" si="6"/>
        <v>0</v>
      </c>
      <c r="O40" s="141">
        <v>2</v>
      </c>
      <c r="AA40" s="114">
        <v>12</v>
      </c>
      <c r="AB40" s="114">
        <v>0</v>
      </c>
      <c r="AC40" s="114">
        <v>21</v>
      </c>
      <c r="AZ40" s="114">
        <v>1</v>
      </c>
      <c r="BA40" s="114">
        <f t="shared" si="7"/>
        <v>0</v>
      </c>
      <c r="BB40" s="114">
        <f t="shared" si="8"/>
        <v>0</v>
      </c>
      <c r="BC40" s="114">
        <f t="shared" si="9"/>
        <v>0</v>
      </c>
      <c r="BD40" s="114">
        <f t="shared" si="10"/>
        <v>0</v>
      </c>
      <c r="BE40" s="114">
        <f t="shared" si="11"/>
        <v>0</v>
      </c>
      <c r="CZ40" s="114">
        <v>0</v>
      </c>
    </row>
    <row r="41" spans="1:104">
      <c r="A41" s="142">
        <v>22</v>
      </c>
      <c r="B41" s="143" t="s">
        <v>123</v>
      </c>
      <c r="C41" s="144" t="s">
        <v>124</v>
      </c>
      <c r="D41" s="145" t="s">
        <v>78</v>
      </c>
      <c r="E41" s="146">
        <v>385.12700000000001</v>
      </c>
      <c r="F41" s="146"/>
      <c r="G41" s="147">
        <f t="shared" si="6"/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si="7"/>
        <v>0</v>
      </c>
      <c r="BB41" s="114">
        <f t="shared" si="8"/>
        <v>0</v>
      </c>
      <c r="BC41" s="114">
        <f t="shared" si="9"/>
        <v>0</v>
      </c>
      <c r="BD41" s="114">
        <f t="shared" si="10"/>
        <v>0</v>
      </c>
      <c r="BE41" s="114">
        <f t="shared" si="11"/>
        <v>0</v>
      </c>
      <c r="CZ41" s="114">
        <v>0</v>
      </c>
    </row>
    <row r="42" spans="1:104">
      <c r="A42" s="142">
        <v>23</v>
      </c>
      <c r="B42" s="143" t="s">
        <v>125</v>
      </c>
      <c r="C42" s="144" t="s">
        <v>126</v>
      </c>
      <c r="D42" s="145" t="s">
        <v>78</v>
      </c>
      <c r="E42" s="146">
        <v>385.12700000000001</v>
      </c>
      <c r="F42" s="146"/>
      <c r="G42" s="147">
        <f t="shared" si="6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7"/>
        <v>0</v>
      </c>
      <c r="BB42" s="114">
        <f t="shared" si="8"/>
        <v>0</v>
      </c>
      <c r="BC42" s="114">
        <f t="shared" si="9"/>
        <v>0</v>
      </c>
      <c r="BD42" s="114">
        <f t="shared" si="10"/>
        <v>0</v>
      </c>
      <c r="BE42" s="114">
        <f t="shared" si="11"/>
        <v>0</v>
      </c>
      <c r="CZ42" s="114">
        <v>0</v>
      </c>
    </row>
    <row r="43" spans="1:104">
      <c r="A43" s="148"/>
      <c r="B43" s="149" t="s">
        <v>69</v>
      </c>
      <c r="C43" s="150" t="str">
        <f>CONCATENATE(B36," ",C36)</f>
        <v>94 Lešení a stavební výtahy</v>
      </c>
      <c r="D43" s="148"/>
      <c r="E43" s="151"/>
      <c r="F43" s="151"/>
      <c r="G43" s="152">
        <f>SUM(G36:G42)</f>
        <v>0</v>
      </c>
      <c r="O43" s="141">
        <v>4</v>
      </c>
      <c r="BA43" s="153">
        <f>SUM(BA36:BA42)</f>
        <v>0</v>
      </c>
      <c r="BB43" s="153">
        <f>SUM(BB36:BB42)</f>
        <v>0</v>
      </c>
      <c r="BC43" s="153">
        <f>SUM(BC36:BC42)</f>
        <v>0</v>
      </c>
      <c r="BD43" s="153">
        <f>SUM(BD36:BD42)</f>
        <v>0</v>
      </c>
      <c r="BE43" s="153">
        <f>SUM(BE36:BE42)</f>
        <v>0</v>
      </c>
    </row>
    <row r="44" spans="1:104">
      <c r="A44" s="134" t="s">
        <v>65</v>
      </c>
      <c r="B44" s="135" t="s">
        <v>127</v>
      </c>
      <c r="C44" s="136" t="s">
        <v>128</v>
      </c>
      <c r="D44" s="137"/>
      <c r="E44" s="138"/>
      <c r="F44" s="138"/>
      <c r="G44" s="139"/>
      <c r="H44" s="140"/>
      <c r="I44" s="140"/>
      <c r="O44" s="141">
        <v>1</v>
      </c>
    </row>
    <row r="45" spans="1:104">
      <c r="A45" s="142">
        <v>24</v>
      </c>
      <c r="B45" s="143" t="s">
        <v>129</v>
      </c>
      <c r="C45" s="144" t="s">
        <v>130</v>
      </c>
      <c r="D45" s="145" t="s">
        <v>78</v>
      </c>
      <c r="E45" s="146">
        <v>585.92920000000004</v>
      </c>
      <c r="F45" s="146"/>
      <c r="G45" s="147">
        <f>E45*F45</f>
        <v>0</v>
      </c>
      <c r="O45" s="141">
        <v>2</v>
      </c>
      <c r="AA45" s="114">
        <v>12</v>
      </c>
      <c r="AB45" s="114">
        <v>0</v>
      </c>
      <c r="AC45" s="114">
        <v>24</v>
      </c>
      <c r="AZ45" s="114">
        <v>1</v>
      </c>
      <c r="BA45" s="114">
        <f>IF(AZ45=1,G45,0)</f>
        <v>0</v>
      </c>
      <c r="BB45" s="114">
        <f>IF(AZ45=2,G45,0)</f>
        <v>0</v>
      </c>
      <c r="BC45" s="114">
        <f>IF(AZ45=3,G45,0)</f>
        <v>0</v>
      </c>
      <c r="BD45" s="114">
        <f>IF(AZ45=4,G45,0)</f>
        <v>0</v>
      </c>
      <c r="BE45" s="114">
        <f>IF(AZ45=5,G45,0)</f>
        <v>0</v>
      </c>
      <c r="CZ45" s="114">
        <v>4.0000000000000003E-5</v>
      </c>
    </row>
    <row r="46" spans="1:104">
      <c r="A46" s="142">
        <v>25</v>
      </c>
      <c r="B46" s="143" t="s">
        <v>131</v>
      </c>
      <c r="C46" s="144" t="s">
        <v>132</v>
      </c>
      <c r="D46" s="145" t="s">
        <v>133</v>
      </c>
      <c r="E46" s="146">
        <v>1</v>
      </c>
      <c r="F46" s="146"/>
      <c r="G46" s="147">
        <f>E46*F46</f>
        <v>0</v>
      </c>
      <c r="O46" s="141">
        <v>2</v>
      </c>
      <c r="AA46" s="114">
        <v>12</v>
      </c>
      <c r="AB46" s="114">
        <v>0</v>
      </c>
      <c r="AC46" s="114">
        <v>25</v>
      </c>
      <c r="AZ46" s="114">
        <v>1</v>
      </c>
      <c r="BA46" s="114">
        <f>IF(AZ46=1,G46,0)</f>
        <v>0</v>
      </c>
      <c r="BB46" s="114">
        <f>IF(AZ46=2,G46,0)</f>
        <v>0</v>
      </c>
      <c r="BC46" s="114">
        <f>IF(AZ46=3,G46,0)</f>
        <v>0</v>
      </c>
      <c r="BD46" s="114">
        <f>IF(AZ46=4,G46,0)</f>
        <v>0</v>
      </c>
      <c r="BE46" s="114">
        <f>IF(AZ46=5,G46,0)</f>
        <v>0</v>
      </c>
      <c r="CZ46" s="114">
        <v>0</v>
      </c>
    </row>
    <row r="47" spans="1:104">
      <c r="A47" s="142">
        <v>26</v>
      </c>
      <c r="B47" s="143" t="s">
        <v>134</v>
      </c>
      <c r="C47" s="144" t="s">
        <v>135</v>
      </c>
      <c r="D47" s="145" t="s">
        <v>105</v>
      </c>
      <c r="E47" s="146">
        <v>1</v>
      </c>
      <c r="F47" s="146"/>
      <c r="G47" s="147">
        <f>E47*F47</f>
        <v>0</v>
      </c>
      <c r="O47" s="141">
        <v>2</v>
      </c>
      <c r="AA47" s="114">
        <v>12</v>
      </c>
      <c r="AB47" s="114">
        <v>0</v>
      </c>
      <c r="AC47" s="114">
        <v>26</v>
      </c>
      <c r="AZ47" s="114">
        <v>1</v>
      </c>
      <c r="BA47" s="114">
        <f>IF(AZ47=1,G47,0)</f>
        <v>0</v>
      </c>
      <c r="BB47" s="114">
        <f>IF(AZ47=2,G47,0)</f>
        <v>0</v>
      </c>
      <c r="BC47" s="114">
        <f>IF(AZ47=3,G47,0)</f>
        <v>0</v>
      </c>
      <c r="BD47" s="114">
        <f>IF(AZ47=4,G47,0)</f>
        <v>0</v>
      </c>
      <c r="BE47" s="114">
        <f>IF(AZ47=5,G47,0)</f>
        <v>0</v>
      </c>
      <c r="CZ47" s="114">
        <v>4.6800000000000001E-3</v>
      </c>
    </row>
    <row r="48" spans="1:104">
      <c r="A48" s="148"/>
      <c r="B48" s="149" t="s">
        <v>69</v>
      </c>
      <c r="C48" s="150" t="str">
        <f>CONCATENATE(B44," ",C44)</f>
        <v>95 Dokončovací kce na pozem.stav.</v>
      </c>
      <c r="D48" s="148"/>
      <c r="E48" s="151"/>
      <c r="F48" s="151"/>
      <c r="G48" s="152">
        <f>SUM(G44:G47)</f>
        <v>0</v>
      </c>
      <c r="O48" s="141">
        <v>4</v>
      </c>
      <c r="BA48" s="153">
        <f>SUM(BA44:BA47)</f>
        <v>0</v>
      </c>
      <c r="BB48" s="153">
        <f>SUM(BB44:BB47)</f>
        <v>0</v>
      </c>
      <c r="BC48" s="153">
        <f>SUM(BC44:BC47)</f>
        <v>0</v>
      </c>
      <c r="BD48" s="153">
        <f>SUM(BD44:BD47)</f>
        <v>0</v>
      </c>
      <c r="BE48" s="153">
        <f>SUM(BE44:BE47)</f>
        <v>0</v>
      </c>
    </row>
    <row r="49" spans="1:104">
      <c r="A49" s="134" t="s">
        <v>65</v>
      </c>
      <c r="B49" s="135" t="s">
        <v>136</v>
      </c>
      <c r="C49" s="136" t="s">
        <v>137</v>
      </c>
      <c r="D49" s="137"/>
      <c r="E49" s="138"/>
      <c r="F49" s="138"/>
      <c r="G49" s="139"/>
      <c r="H49" s="140"/>
      <c r="I49" s="140"/>
      <c r="O49" s="141">
        <v>1</v>
      </c>
    </row>
    <row r="50" spans="1:104">
      <c r="A50" s="142">
        <v>27</v>
      </c>
      <c r="B50" s="143" t="s">
        <v>138</v>
      </c>
      <c r="C50" s="144" t="s">
        <v>139</v>
      </c>
      <c r="D50" s="145" t="s">
        <v>78</v>
      </c>
      <c r="E50" s="146">
        <v>10.18</v>
      </c>
      <c r="F50" s="146"/>
      <c r="G50" s="147">
        <f t="shared" ref="G50:G74" si="12">E50*F50</f>
        <v>0</v>
      </c>
      <c r="O50" s="141">
        <v>2</v>
      </c>
      <c r="AA50" s="114">
        <v>12</v>
      </c>
      <c r="AB50" s="114">
        <v>0</v>
      </c>
      <c r="AC50" s="114">
        <v>27</v>
      </c>
      <c r="AZ50" s="114">
        <v>1</v>
      </c>
      <c r="BA50" s="114">
        <f t="shared" ref="BA50:BA74" si="13">IF(AZ50=1,G50,0)</f>
        <v>0</v>
      </c>
      <c r="BB50" s="114">
        <f t="shared" ref="BB50:BB74" si="14">IF(AZ50=2,G50,0)</f>
        <v>0</v>
      </c>
      <c r="BC50" s="114">
        <f t="shared" ref="BC50:BC74" si="15">IF(AZ50=3,G50,0)</f>
        <v>0</v>
      </c>
      <c r="BD50" s="114">
        <f t="shared" ref="BD50:BD74" si="16">IF(AZ50=4,G50,0)</f>
        <v>0</v>
      </c>
      <c r="BE50" s="114">
        <f t="shared" ref="BE50:BE74" si="17">IF(AZ50=5,G50,0)</f>
        <v>0</v>
      </c>
      <c r="CZ50" s="114">
        <v>0</v>
      </c>
    </row>
    <row r="51" spans="1:104">
      <c r="A51" s="142">
        <v>28</v>
      </c>
      <c r="B51" s="143" t="s">
        <v>140</v>
      </c>
      <c r="C51" s="144" t="s">
        <v>141</v>
      </c>
      <c r="D51" s="145" t="s">
        <v>78</v>
      </c>
      <c r="E51" s="146">
        <v>37.700000000000003</v>
      </c>
      <c r="F51" s="146"/>
      <c r="G51" s="147">
        <f t="shared" si="12"/>
        <v>0</v>
      </c>
      <c r="O51" s="141">
        <v>2</v>
      </c>
      <c r="AA51" s="114">
        <v>12</v>
      </c>
      <c r="AB51" s="114">
        <v>0</v>
      </c>
      <c r="AC51" s="114">
        <v>28</v>
      </c>
      <c r="AZ51" s="114">
        <v>1</v>
      </c>
      <c r="BA51" s="114">
        <f t="shared" si="13"/>
        <v>0</v>
      </c>
      <c r="BB51" s="114">
        <f t="shared" si="14"/>
        <v>0</v>
      </c>
      <c r="BC51" s="114">
        <f t="shared" si="15"/>
        <v>0</v>
      </c>
      <c r="BD51" s="114">
        <f t="shared" si="16"/>
        <v>0</v>
      </c>
      <c r="BE51" s="114">
        <f t="shared" si="17"/>
        <v>0</v>
      </c>
      <c r="CZ51" s="114">
        <v>0</v>
      </c>
    </row>
    <row r="52" spans="1:104">
      <c r="A52" s="142">
        <v>29</v>
      </c>
      <c r="B52" s="143" t="s">
        <v>142</v>
      </c>
      <c r="C52" s="144" t="s">
        <v>143</v>
      </c>
      <c r="D52" s="145" t="s">
        <v>105</v>
      </c>
      <c r="E52" s="146">
        <v>36</v>
      </c>
      <c r="F52" s="146"/>
      <c r="G52" s="147">
        <f t="shared" si="12"/>
        <v>0</v>
      </c>
      <c r="O52" s="141">
        <v>2</v>
      </c>
      <c r="AA52" s="114">
        <v>12</v>
      </c>
      <c r="AB52" s="114">
        <v>0</v>
      </c>
      <c r="AC52" s="114">
        <v>29</v>
      </c>
      <c r="AZ52" s="114">
        <v>1</v>
      </c>
      <c r="BA52" s="114">
        <f t="shared" si="13"/>
        <v>0</v>
      </c>
      <c r="BB52" s="114">
        <f t="shared" si="14"/>
        <v>0</v>
      </c>
      <c r="BC52" s="114">
        <f t="shared" si="15"/>
        <v>0</v>
      </c>
      <c r="BD52" s="114">
        <f t="shared" si="16"/>
        <v>0</v>
      </c>
      <c r="BE52" s="114">
        <f t="shared" si="17"/>
        <v>0</v>
      </c>
      <c r="CZ52" s="114">
        <v>0</v>
      </c>
    </row>
    <row r="53" spans="1:104">
      <c r="A53" s="142">
        <v>30</v>
      </c>
      <c r="B53" s="143" t="s">
        <v>144</v>
      </c>
      <c r="C53" s="144" t="s">
        <v>145</v>
      </c>
      <c r="D53" s="145" t="s">
        <v>105</v>
      </c>
      <c r="E53" s="146">
        <v>4</v>
      </c>
      <c r="F53" s="146"/>
      <c r="G53" s="147">
        <f t="shared" si="12"/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si="13"/>
        <v>0</v>
      </c>
      <c r="BB53" s="114">
        <f t="shared" si="14"/>
        <v>0</v>
      </c>
      <c r="BC53" s="114">
        <f t="shared" si="15"/>
        <v>0</v>
      </c>
      <c r="BD53" s="114">
        <f t="shared" si="16"/>
        <v>0</v>
      </c>
      <c r="BE53" s="114">
        <f t="shared" si="17"/>
        <v>0</v>
      </c>
      <c r="CZ53" s="114">
        <v>0</v>
      </c>
    </row>
    <row r="54" spans="1:104">
      <c r="A54" s="142">
        <v>31</v>
      </c>
      <c r="B54" s="143" t="s">
        <v>146</v>
      </c>
      <c r="C54" s="144" t="s">
        <v>147</v>
      </c>
      <c r="D54" s="145" t="s">
        <v>78</v>
      </c>
      <c r="E54" s="146">
        <v>4.9476000000000004</v>
      </c>
      <c r="F54" s="146"/>
      <c r="G54" s="147">
        <f t="shared" si="12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13"/>
        <v>0</v>
      </c>
      <c r="BB54" s="114">
        <f t="shared" si="14"/>
        <v>0</v>
      </c>
      <c r="BC54" s="114">
        <f t="shared" si="15"/>
        <v>0</v>
      </c>
      <c r="BD54" s="114">
        <f t="shared" si="16"/>
        <v>0</v>
      </c>
      <c r="BE54" s="114">
        <f t="shared" si="17"/>
        <v>0</v>
      </c>
      <c r="CZ54" s="114">
        <v>2.1900000000000001E-3</v>
      </c>
    </row>
    <row r="55" spans="1:104">
      <c r="A55" s="142">
        <v>32</v>
      </c>
      <c r="B55" s="143" t="s">
        <v>148</v>
      </c>
      <c r="C55" s="144" t="s">
        <v>149</v>
      </c>
      <c r="D55" s="145" t="s">
        <v>78</v>
      </c>
      <c r="E55" s="146">
        <v>55.8628</v>
      </c>
      <c r="F55" s="146"/>
      <c r="G55" s="147">
        <f t="shared" si="12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13"/>
        <v>0</v>
      </c>
      <c r="BB55" s="114">
        <f t="shared" si="14"/>
        <v>0</v>
      </c>
      <c r="BC55" s="114">
        <f t="shared" si="15"/>
        <v>0</v>
      </c>
      <c r="BD55" s="114">
        <f t="shared" si="16"/>
        <v>0</v>
      </c>
      <c r="BE55" s="114">
        <f t="shared" si="17"/>
        <v>0</v>
      </c>
      <c r="CZ55" s="114">
        <v>9.2000000000000003E-4</v>
      </c>
    </row>
    <row r="56" spans="1:104">
      <c r="A56" s="142">
        <v>33</v>
      </c>
      <c r="B56" s="143" t="s">
        <v>150</v>
      </c>
      <c r="C56" s="144" t="s">
        <v>151</v>
      </c>
      <c r="D56" s="145" t="s">
        <v>78</v>
      </c>
      <c r="E56" s="146">
        <v>3.4020000000000001</v>
      </c>
      <c r="F56" s="146"/>
      <c r="G56" s="147">
        <f t="shared" si="12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13"/>
        <v>0</v>
      </c>
      <c r="BB56" s="114">
        <f t="shared" si="14"/>
        <v>0</v>
      </c>
      <c r="BC56" s="114">
        <f t="shared" si="15"/>
        <v>0</v>
      </c>
      <c r="BD56" s="114">
        <f t="shared" si="16"/>
        <v>0</v>
      </c>
      <c r="BE56" s="114">
        <f t="shared" si="17"/>
        <v>0</v>
      </c>
      <c r="CZ56" s="114">
        <v>1E-3</v>
      </c>
    </row>
    <row r="57" spans="1:104">
      <c r="A57" s="142">
        <v>34</v>
      </c>
      <c r="B57" s="143" t="s">
        <v>152</v>
      </c>
      <c r="C57" s="144" t="s">
        <v>153</v>
      </c>
      <c r="D57" s="145" t="s">
        <v>78</v>
      </c>
      <c r="E57" s="146">
        <v>6.5519999999999996</v>
      </c>
      <c r="F57" s="146"/>
      <c r="G57" s="147">
        <f t="shared" si="12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13"/>
        <v>0</v>
      </c>
      <c r="BB57" s="114">
        <f t="shared" si="14"/>
        <v>0</v>
      </c>
      <c r="BC57" s="114">
        <f t="shared" si="15"/>
        <v>0</v>
      </c>
      <c r="BD57" s="114">
        <f t="shared" si="16"/>
        <v>0</v>
      </c>
      <c r="BE57" s="114">
        <f t="shared" si="17"/>
        <v>0</v>
      </c>
      <c r="CZ57" s="114">
        <v>6.7000000000000002E-4</v>
      </c>
    </row>
    <row r="58" spans="1:104" ht="22.5">
      <c r="A58" s="142">
        <v>35</v>
      </c>
      <c r="B58" s="143" t="s">
        <v>154</v>
      </c>
      <c r="C58" s="144" t="s">
        <v>155</v>
      </c>
      <c r="D58" s="145" t="s">
        <v>78</v>
      </c>
      <c r="E58" s="146">
        <v>31.97</v>
      </c>
      <c r="F58" s="146"/>
      <c r="G58" s="147">
        <f t="shared" si="12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13"/>
        <v>0</v>
      </c>
      <c r="BB58" s="114">
        <f t="shared" si="14"/>
        <v>0</v>
      </c>
      <c r="BC58" s="114">
        <f t="shared" si="15"/>
        <v>0</v>
      </c>
      <c r="BD58" s="114">
        <f t="shared" si="16"/>
        <v>0</v>
      </c>
      <c r="BE58" s="114">
        <f t="shared" si="17"/>
        <v>0</v>
      </c>
      <c r="CZ58" s="114">
        <v>0</v>
      </c>
    </row>
    <row r="59" spans="1:104">
      <c r="A59" s="142">
        <v>36</v>
      </c>
      <c r="B59" s="143" t="s">
        <v>156</v>
      </c>
      <c r="C59" s="144" t="s">
        <v>157</v>
      </c>
      <c r="D59" s="145" t="s">
        <v>112</v>
      </c>
      <c r="E59" s="146">
        <v>52</v>
      </c>
      <c r="F59" s="146"/>
      <c r="G59" s="147">
        <f t="shared" si="12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13"/>
        <v>0</v>
      </c>
      <c r="BB59" s="114">
        <f t="shared" si="14"/>
        <v>0</v>
      </c>
      <c r="BC59" s="114">
        <f t="shared" si="15"/>
        <v>0</v>
      </c>
      <c r="BD59" s="114">
        <f t="shared" si="16"/>
        <v>0</v>
      </c>
      <c r="BE59" s="114">
        <f t="shared" si="17"/>
        <v>0</v>
      </c>
      <c r="CZ59" s="114">
        <v>0</v>
      </c>
    </row>
    <row r="60" spans="1:104">
      <c r="A60" s="142">
        <v>37</v>
      </c>
      <c r="B60" s="143" t="s">
        <v>158</v>
      </c>
      <c r="C60" s="144" t="s">
        <v>159</v>
      </c>
      <c r="D60" s="145" t="s">
        <v>112</v>
      </c>
      <c r="E60" s="146">
        <v>33</v>
      </c>
      <c r="F60" s="146"/>
      <c r="G60" s="147">
        <f t="shared" si="12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13"/>
        <v>0</v>
      </c>
      <c r="BB60" s="114">
        <f t="shared" si="14"/>
        <v>0</v>
      </c>
      <c r="BC60" s="114">
        <f t="shared" si="15"/>
        <v>0</v>
      </c>
      <c r="BD60" s="114">
        <f t="shared" si="16"/>
        <v>0</v>
      </c>
      <c r="BE60" s="114">
        <f t="shared" si="17"/>
        <v>0</v>
      </c>
      <c r="CZ60" s="114">
        <v>0</v>
      </c>
    </row>
    <row r="61" spans="1:104">
      <c r="A61" s="142">
        <v>38</v>
      </c>
      <c r="B61" s="143" t="s">
        <v>160</v>
      </c>
      <c r="C61" s="144" t="s">
        <v>161</v>
      </c>
      <c r="D61" s="145" t="s">
        <v>112</v>
      </c>
      <c r="E61" s="146">
        <v>33</v>
      </c>
      <c r="F61" s="146"/>
      <c r="G61" s="147">
        <f t="shared" si="12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13"/>
        <v>0</v>
      </c>
      <c r="BB61" s="114">
        <f t="shared" si="14"/>
        <v>0</v>
      </c>
      <c r="BC61" s="114">
        <f t="shared" si="15"/>
        <v>0</v>
      </c>
      <c r="BD61" s="114">
        <f t="shared" si="16"/>
        <v>0</v>
      </c>
      <c r="BE61" s="114">
        <f t="shared" si="17"/>
        <v>0</v>
      </c>
      <c r="CZ61" s="114">
        <v>0</v>
      </c>
    </row>
    <row r="62" spans="1:104">
      <c r="A62" s="142">
        <v>39</v>
      </c>
      <c r="B62" s="143" t="s">
        <v>162</v>
      </c>
      <c r="C62" s="144" t="s">
        <v>163</v>
      </c>
      <c r="D62" s="145" t="s">
        <v>112</v>
      </c>
      <c r="E62" s="146">
        <v>30</v>
      </c>
      <c r="F62" s="146"/>
      <c r="G62" s="147">
        <f t="shared" si="12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13"/>
        <v>0</v>
      </c>
      <c r="BB62" s="114">
        <f t="shared" si="14"/>
        <v>0</v>
      </c>
      <c r="BC62" s="114">
        <f t="shared" si="15"/>
        <v>0</v>
      </c>
      <c r="BD62" s="114">
        <f t="shared" si="16"/>
        <v>0</v>
      </c>
      <c r="BE62" s="114">
        <f t="shared" si="17"/>
        <v>0</v>
      </c>
      <c r="CZ62" s="114">
        <v>0</v>
      </c>
    </row>
    <row r="63" spans="1:104">
      <c r="A63" s="142">
        <v>40</v>
      </c>
      <c r="B63" s="143" t="s">
        <v>164</v>
      </c>
      <c r="C63" s="144" t="s">
        <v>165</v>
      </c>
      <c r="D63" s="145" t="s">
        <v>105</v>
      </c>
      <c r="E63" s="146">
        <v>4</v>
      </c>
      <c r="F63" s="146"/>
      <c r="G63" s="147">
        <f t="shared" si="12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13"/>
        <v>0</v>
      </c>
      <c r="BB63" s="114">
        <f t="shared" si="14"/>
        <v>0</v>
      </c>
      <c r="BC63" s="114">
        <f t="shared" si="15"/>
        <v>0</v>
      </c>
      <c r="BD63" s="114">
        <f t="shared" si="16"/>
        <v>0</v>
      </c>
      <c r="BE63" s="114">
        <f t="shared" si="17"/>
        <v>0</v>
      </c>
      <c r="CZ63" s="114">
        <v>0</v>
      </c>
    </row>
    <row r="64" spans="1:104">
      <c r="A64" s="142">
        <v>41</v>
      </c>
      <c r="B64" s="143" t="s">
        <v>166</v>
      </c>
      <c r="C64" s="144" t="s">
        <v>167</v>
      </c>
      <c r="D64" s="145" t="s">
        <v>105</v>
      </c>
      <c r="E64" s="146">
        <v>4</v>
      </c>
      <c r="F64" s="146"/>
      <c r="G64" s="147">
        <f t="shared" si="12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13"/>
        <v>0</v>
      </c>
      <c r="BB64" s="114">
        <f t="shared" si="14"/>
        <v>0</v>
      </c>
      <c r="BC64" s="114">
        <f t="shared" si="15"/>
        <v>0</v>
      </c>
      <c r="BD64" s="114">
        <f t="shared" si="16"/>
        <v>0</v>
      </c>
      <c r="BE64" s="114">
        <f t="shared" si="17"/>
        <v>0</v>
      </c>
      <c r="CZ64" s="114">
        <v>0</v>
      </c>
    </row>
    <row r="65" spans="1:104">
      <c r="A65" s="142">
        <v>42</v>
      </c>
      <c r="B65" s="143" t="s">
        <v>168</v>
      </c>
      <c r="C65" s="144" t="s">
        <v>169</v>
      </c>
      <c r="D65" s="145" t="s">
        <v>112</v>
      </c>
      <c r="E65" s="146">
        <v>29</v>
      </c>
      <c r="F65" s="146"/>
      <c r="G65" s="147">
        <f t="shared" si="12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13"/>
        <v>0</v>
      </c>
      <c r="BB65" s="114">
        <f t="shared" si="14"/>
        <v>0</v>
      </c>
      <c r="BC65" s="114">
        <f t="shared" si="15"/>
        <v>0</v>
      </c>
      <c r="BD65" s="114">
        <f t="shared" si="16"/>
        <v>0</v>
      </c>
      <c r="BE65" s="114">
        <f t="shared" si="17"/>
        <v>0</v>
      </c>
      <c r="CZ65" s="114">
        <v>0</v>
      </c>
    </row>
    <row r="66" spans="1:104">
      <c r="A66" s="142">
        <v>43</v>
      </c>
      <c r="B66" s="143" t="s">
        <v>170</v>
      </c>
      <c r="C66" s="144" t="s">
        <v>171</v>
      </c>
      <c r="D66" s="145" t="s">
        <v>105</v>
      </c>
      <c r="E66" s="146">
        <v>3</v>
      </c>
      <c r="F66" s="146"/>
      <c r="G66" s="147">
        <f t="shared" si="12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13"/>
        <v>0</v>
      </c>
      <c r="BB66" s="114">
        <f t="shared" si="14"/>
        <v>0</v>
      </c>
      <c r="BC66" s="114">
        <f t="shared" si="15"/>
        <v>0</v>
      </c>
      <c r="BD66" s="114">
        <f t="shared" si="16"/>
        <v>0</v>
      </c>
      <c r="BE66" s="114">
        <f t="shared" si="17"/>
        <v>0</v>
      </c>
      <c r="CZ66" s="114">
        <v>0</v>
      </c>
    </row>
    <row r="67" spans="1:104">
      <c r="A67" s="142">
        <v>44</v>
      </c>
      <c r="B67" s="143" t="s">
        <v>172</v>
      </c>
      <c r="C67" s="144" t="s">
        <v>173</v>
      </c>
      <c r="D67" s="145" t="s">
        <v>133</v>
      </c>
      <c r="E67" s="146">
        <v>1</v>
      </c>
      <c r="F67" s="146"/>
      <c r="G67" s="147">
        <f t="shared" si="12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13"/>
        <v>0</v>
      </c>
      <c r="BB67" s="114">
        <f t="shared" si="14"/>
        <v>0</v>
      </c>
      <c r="BC67" s="114">
        <f t="shared" si="15"/>
        <v>0</v>
      </c>
      <c r="BD67" s="114">
        <f t="shared" si="16"/>
        <v>0</v>
      </c>
      <c r="BE67" s="114">
        <f t="shared" si="17"/>
        <v>0</v>
      </c>
      <c r="CZ67" s="114">
        <v>0.1</v>
      </c>
    </row>
    <row r="68" spans="1:104">
      <c r="A68" s="142">
        <v>45</v>
      </c>
      <c r="B68" s="143" t="s">
        <v>174</v>
      </c>
      <c r="C68" s="144" t="s">
        <v>175</v>
      </c>
      <c r="D68" s="145" t="s">
        <v>112</v>
      </c>
      <c r="E68" s="146">
        <v>12</v>
      </c>
      <c r="F68" s="146"/>
      <c r="G68" s="147">
        <f t="shared" si="12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13"/>
        <v>0</v>
      </c>
      <c r="BB68" s="114">
        <f t="shared" si="14"/>
        <v>0</v>
      </c>
      <c r="BC68" s="114">
        <f t="shared" si="15"/>
        <v>0</v>
      </c>
      <c r="BD68" s="114">
        <f t="shared" si="16"/>
        <v>0</v>
      </c>
      <c r="BE68" s="114">
        <f t="shared" si="17"/>
        <v>0</v>
      </c>
      <c r="CZ68" s="114">
        <v>0</v>
      </c>
    </row>
    <row r="69" spans="1:104">
      <c r="A69" s="142">
        <v>46</v>
      </c>
      <c r="B69" s="143" t="s">
        <v>176</v>
      </c>
      <c r="C69" s="144" t="s">
        <v>177</v>
      </c>
      <c r="D69" s="145" t="s">
        <v>78</v>
      </c>
      <c r="E69" s="146">
        <v>3.3</v>
      </c>
      <c r="F69" s="146"/>
      <c r="G69" s="147">
        <f t="shared" si="12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13"/>
        <v>0</v>
      </c>
      <c r="BB69" s="114">
        <f t="shared" si="14"/>
        <v>0</v>
      </c>
      <c r="BC69" s="114">
        <f t="shared" si="15"/>
        <v>0</v>
      </c>
      <c r="BD69" s="114">
        <f t="shared" si="16"/>
        <v>0</v>
      </c>
      <c r="BE69" s="114">
        <f t="shared" si="17"/>
        <v>0</v>
      </c>
      <c r="CZ69" s="114">
        <v>0</v>
      </c>
    </row>
    <row r="70" spans="1:104">
      <c r="A70" s="142">
        <v>47</v>
      </c>
      <c r="B70" s="143" t="s">
        <v>178</v>
      </c>
      <c r="C70" s="144" t="s">
        <v>179</v>
      </c>
      <c r="D70" s="145" t="s">
        <v>180</v>
      </c>
      <c r="E70" s="146">
        <v>8.4550000000000001</v>
      </c>
      <c r="F70" s="146"/>
      <c r="G70" s="147">
        <f t="shared" si="12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13"/>
        <v>0</v>
      </c>
      <c r="BB70" s="114">
        <f t="shared" si="14"/>
        <v>0</v>
      </c>
      <c r="BC70" s="114">
        <f t="shared" si="15"/>
        <v>0</v>
      </c>
      <c r="BD70" s="114">
        <f t="shared" si="16"/>
        <v>0</v>
      </c>
      <c r="BE70" s="114">
        <f t="shared" si="17"/>
        <v>0</v>
      </c>
      <c r="CZ70" s="114">
        <v>0</v>
      </c>
    </row>
    <row r="71" spans="1:104">
      <c r="A71" s="142">
        <v>48</v>
      </c>
      <c r="B71" s="143" t="s">
        <v>181</v>
      </c>
      <c r="C71" s="144" t="s">
        <v>182</v>
      </c>
      <c r="D71" s="145" t="s">
        <v>180</v>
      </c>
      <c r="E71" s="146">
        <v>76.094999999999999</v>
      </c>
      <c r="F71" s="146"/>
      <c r="G71" s="147">
        <f t="shared" si="12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13"/>
        <v>0</v>
      </c>
      <c r="BB71" s="114">
        <f t="shared" si="14"/>
        <v>0</v>
      </c>
      <c r="BC71" s="114">
        <f t="shared" si="15"/>
        <v>0</v>
      </c>
      <c r="BD71" s="114">
        <f t="shared" si="16"/>
        <v>0</v>
      </c>
      <c r="BE71" s="114">
        <f t="shared" si="17"/>
        <v>0</v>
      </c>
      <c r="CZ71" s="114">
        <v>0</v>
      </c>
    </row>
    <row r="72" spans="1:104">
      <c r="A72" s="142">
        <v>49</v>
      </c>
      <c r="B72" s="143" t="s">
        <v>183</v>
      </c>
      <c r="C72" s="144" t="s">
        <v>184</v>
      </c>
      <c r="D72" s="145" t="s">
        <v>180</v>
      </c>
      <c r="E72" s="146">
        <v>8.4550000000000001</v>
      </c>
      <c r="F72" s="146"/>
      <c r="G72" s="147">
        <f t="shared" si="12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13"/>
        <v>0</v>
      </c>
      <c r="BB72" s="114">
        <f t="shared" si="14"/>
        <v>0</v>
      </c>
      <c r="BC72" s="114">
        <f t="shared" si="15"/>
        <v>0</v>
      </c>
      <c r="BD72" s="114">
        <f t="shared" si="16"/>
        <v>0</v>
      </c>
      <c r="BE72" s="114">
        <f t="shared" si="17"/>
        <v>0</v>
      </c>
      <c r="CZ72" s="114">
        <v>0</v>
      </c>
    </row>
    <row r="73" spans="1:104">
      <c r="A73" s="142">
        <v>50</v>
      </c>
      <c r="B73" s="143" t="s">
        <v>185</v>
      </c>
      <c r="C73" s="144" t="s">
        <v>186</v>
      </c>
      <c r="D73" s="145" t="s">
        <v>180</v>
      </c>
      <c r="E73" s="146">
        <v>67.64</v>
      </c>
      <c r="F73" s="146"/>
      <c r="G73" s="147">
        <f t="shared" si="12"/>
        <v>0</v>
      </c>
      <c r="O73" s="141">
        <v>2</v>
      </c>
      <c r="AA73" s="114">
        <v>12</v>
      </c>
      <c r="AB73" s="114">
        <v>0</v>
      </c>
      <c r="AC73" s="114">
        <v>50</v>
      </c>
      <c r="AZ73" s="114">
        <v>1</v>
      </c>
      <c r="BA73" s="114">
        <f t="shared" si="13"/>
        <v>0</v>
      </c>
      <c r="BB73" s="114">
        <f t="shared" si="14"/>
        <v>0</v>
      </c>
      <c r="BC73" s="114">
        <f t="shared" si="15"/>
        <v>0</v>
      </c>
      <c r="BD73" s="114">
        <f t="shared" si="16"/>
        <v>0</v>
      </c>
      <c r="BE73" s="114">
        <f t="shared" si="17"/>
        <v>0</v>
      </c>
      <c r="CZ73" s="114">
        <v>0</v>
      </c>
    </row>
    <row r="74" spans="1:104">
      <c r="A74" s="142">
        <v>51</v>
      </c>
      <c r="B74" s="143" t="s">
        <v>187</v>
      </c>
      <c r="C74" s="144" t="s">
        <v>188</v>
      </c>
      <c r="D74" s="145" t="s">
        <v>189</v>
      </c>
      <c r="E74" s="146">
        <v>8.4550000000000001</v>
      </c>
      <c r="F74" s="146"/>
      <c r="G74" s="147">
        <f t="shared" si="12"/>
        <v>0</v>
      </c>
      <c r="O74" s="141">
        <v>2</v>
      </c>
      <c r="AA74" s="114">
        <v>12</v>
      </c>
      <c r="AB74" s="114">
        <v>1</v>
      </c>
      <c r="AC74" s="114">
        <v>51</v>
      </c>
      <c r="AZ74" s="114">
        <v>1</v>
      </c>
      <c r="BA74" s="114">
        <f t="shared" si="13"/>
        <v>0</v>
      </c>
      <c r="BB74" s="114">
        <f t="shared" si="14"/>
        <v>0</v>
      </c>
      <c r="BC74" s="114">
        <f t="shared" si="15"/>
        <v>0</v>
      </c>
      <c r="BD74" s="114">
        <f t="shared" si="16"/>
        <v>0</v>
      </c>
      <c r="BE74" s="114">
        <f t="shared" si="17"/>
        <v>0</v>
      </c>
      <c r="CZ74" s="114">
        <v>0</v>
      </c>
    </row>
    <row r="75" spans="1:104">
      <c r="A75" s="148"/>
      <c r="B75" s="149" t="s">
        <v>69</v>
      </c>
      <c r="C75" s="150" t="str">
        <f>CONCATENATE(B49," ",C49)</f>
        <v>96 Bourání konstrukcí</v>
      </c>
      <c r="D75" s="148"/>
      <c r="E75" s="151"/>
      <c r="F75" s="151"/>
      <c r="G75" s="152">
        <f>SUM(G49:G74)</f>
        <v>0</v>
      </c>
      <c r="O75" s="141">
        <v>4</v>
      </c>
      <c r="BA75" s="153">
        <f>SUM(BA49:BA74)</f>
        <v>0</v>
      </c>
      <c r="BB75" s="153">
        <f>SUM(BB49:BB74)</f>
        <v>0</v>
      </c>
      <c r="BC75" s="153">
        <f>SUM(BC49:BC74)</f>
        <v>0</v>
      </c>
      <c r="BD75" s="153">
        <f>SUM(BD49:BD74)</f>
        <v>0</v>
      </c>
      <c r="BE75" s="153">
        <f>SUM(BE49:BE74)</f>
        <v>0</v>
      </c>
    </row>
    <row r="76" spans="1:104">
      <c r="A76" s="134" t="s">
        <v>65</v>
      </c>
      <c r="B76" s="135" t="s">
        <v>190</v>
      </c>
      <c r="C76" s="136" t="s">
        <v>191</v>
      </c>
      <c r="D76" s="137"/>
      <c r="E76" s="138"/>
      <c r="F76" s="138"/>
      <c r="G76" s="139"/>
      <c r="H76" s="140"/>
      <c r="I76" s="140"/>
      <c r="O76" s="141">
        <v>1</v>
      </c>
    </row>
    <row r="77" spans="1:104">
      <c r="A77" s="142">
        <v>52</v>
      </c>
      <c r="B77" s="143" t="s">
        <v>192</v>
      </c>
      <c r="C77" s="144" t="s">
        <v>193</v>
      </c>
      <c r="D77" s="145" t="s">
        <v>180</v>
      </c>
      <c r="E77" s="146">
        <v>33.186999999999998</v>
      </c>
      <c r="F77" s="146"/>
      <c r="G77" s="147">
        <f>E77*F77</f>
        <v>0</v>
      </c>
      <c r="O77" s="141">
        <v>2</v>
      </c>
      <c r="AA77" s="114">
        <v>12</v>
      </c>
      <c r="AB77" s="114">
        <v>0</v>
      </c>
      <c r="AC77" s="114">
        <v>52</v>
      </c>
      <c r="AZ77" s="114">
        <v>1</v>
      </c>
      <c r="BA77" s="114">
        <f>IF(AZ77=1,G77,0)</f>
        <v>0</v>
      </c>
      <c r="BB77" s="114">
        <f>IF(AZ77=2,G77,0)</f>
        <v>0</v>
      </c>
      <c r="BC77" s="114">
        <f>IF(AZ77=3,G77,0)</f>
        <v>0</v>
      </c>
      <c r="BD77" s="114">
        <f>IF(AZ77=4,G77,0)</f>
        <v>0</v>
      </c>
      <c r="BE77" s="114">
        <f>IF(AZ77=5,G77,0)</f>
        <v>0</v>
      </c>
      <c r="CZ77" s="114">
        <v>0</v>
      </c>
    </row>
    <row r="78" spans="1:104">
      <c r="A78" s="148"/>
      <c r="B78" s="149" t="s">
        <v>69</v>
      </c>
      <c r="C78" s="150" t="str">
        <f>CONCATENATE(B76," ",C76)</f>
        <v>99 Staveništní přesun hmot</v>
      </c>
      <c r="D78" s="148"/>
      <c r="E78" s="151"/>
      <c r="F78" s="151"/>
      <c r="G78" s="152">
        <f>SUM(G76:G77)</f>
        <v>0</v>
      </c>
      <c r="O78" s="141">
        <v>4</v>
      </c>
      <c r="BA78" s="153">
        <f>SUM(BA76:BA77)</f>
        <v>0</v>
      </c>
      <c r="BB78" s="153">
        <f>SUM(BB76:BB77)</f>
        <v>0</v>
      </c>
      <c r="BC78" s="153">
        <f>SUM(BC76:BC77)</f>
        <v>0</v>
      </c>
      <c r="BD78" s="153">
        <f>SUM(BD76:BD77)</f>
        <v>0</v>
      </c>
      <c r="BE78" s="153">
        <f>SUM(BE76:BE77)</f>
        <v>0</v>
      </c>
    </row>
    <row r="79" spans="1:104">
      <c r="A79" s="134" t="s">
        <v>65</v>
      </c>
      <c r="B79" s="135" t="s">
        <v>194</v>
      </c>
      <c r="C79" s="136" t="s">
        <v>195</v>
      </c>
      <c r="D79" s="137"/>
      <c r="E79" s="138"/>
      <c r="F79" s="138"/>
      <c r="G79" s="139"/>
      <c r="H79" s="140"/>
      <c r="I79" s="140"/>
      <c r="O79" s="141">
        <v>1</v>
      </c>
    </row>
    <row r="80" spans="1:104">
      <c r="A80" s="142">
        <v>53</v>
      </c>
      <c r="B80" s="143" t="s">
        <v>196</v>
      </c>
      <c r="C80" s="144" t="s">
        <v>197</v>
      </c>
      <c r="D80" s="145" t="s">
        <v>78</v>
      </c>
      <c r="E80" s="146">
        <v>31.96</v>
      </c>
      <c r="F80" s="146"/>
      <c r="G80" s="147">
        <f>E80*F80</f>
        <v>0</v>
      </c>
      <c r="O80" s="141">
        <v>2</v>
      </c>
      <c r="AA80" s="114">
        <v>12</v>
      </c>
      <c r="AB80" s="114">
        <v>0</v>
      </c>
      <c r="AC80" s="114">
        <v>53</v>
      </c>
      <c r="AZ80" s="114">
        <v>2</v>
      </c>
      <c r="BA80" s="114">
        <f>IF(AZ80=1,G80,0)</f>
        <v>0</v>
      </c>
      <c r="BB80" s="114">
        <f>IF(AZ80=2,G80,0)</f>
        <v>0</v>
      </c>
      <c r="BC80" s="114">
        <f>IF(AZ80=3,G80,0)</f>
        <v>0</v>
      </c>
      <c r="BD80" s="114">
        <f>IF(AZ80=4,G80,0)</f>
        <v>0</v>
      </c>
      <c r="BE80" s="114">
        <f>IF(AZ80=5,G80,0)</f>
        <v>0</v>
      </c>
      <c r="CZ80" s="114">
        <v>3.4000000000000002E-4</v>
      </c>
    </row>
    <row r="81" spans="1:104">
      <c r="A81" s="142">
        <v>54</v>
      </c>
      <c r="B81" s="143" t="s">
        <v>198</v>
      </c>
      <c r="C81" s="144" t="s">
        <v>199</v>
      </c>
      <c r="D81" s="145" t="s">
        <v>54</v>
      </c>
      <c r="E81" s="146">
        <v>17.89</v>
      </c>
      <c r="F81" s="146"/>
      <c r="G81" s="147">
        <f>E81*F81</f>
        <v>0</v>
      </c>
      <c r="O81" s="141">
        <v>2</v>
      </c>
      <c r="AA81" s="114">
        <v>12</v>
      </c>
      <c r="AB81" s="114">
        <v>0</v>
      </c>
      <c r="AC81" s="114">
        <v>54</v>
      </c>
      <c r="AZ81" s="114">
        <v>2</v>
      </c>
      <c r="BA81" s="114">
        <f>IF(AZ81=1,G81,0)</f>
        <v>0</v>
      </c>
      <c r="BB81" s="114">
        <f>IF(AZ81=2,G81,0)</f>
        <v>0</v>
      </c>
      <c r="BC81" s="114">
        <f>IF(AZ81=3,G81,0)</f>
        <v>0</v>
      </c>
      <c r="BD81" s="114">
        <f>IF(AZ81=4,G81,0)</f>
        <v>0</v>
      </c>
      <c r="BE81" s="114">
        <f>IF(AZ81=5,G81,0)</f>
        <v>0</v>
      </c>
      <c r="CZ81" s="114">
        <v>0</v>
      </c>
    </row>
    <row r="82" spans="1:104">
      <c r="A82" s="148"/>
      <c r="B82" s="149" t="s">
        <v>69</v>
      </c>
      <c r="C82" s="150" t="str">
        <f>CONCATENATE(B79," ",C79)</f>
        <v>711 Izolace proti vodě</v>
      </c>
      <c r="D82" s="148"/>
      <c r="E82" s="151"/>
      <c r="F82" s="151"/>
      <c r="G82" s="152">
        <f>SUM(G79:G81)</f>
        <v>0</v>
      </c>
      <c r="O82" s="141">
        <v>4</v>
      </c>
      <c r="BA82" s="153">
        <f>SUM(BA79:BA81)</f>
        <v>0</v>
      </c>
      <c r="BB82" s="153">
        <f>SUM(BB79:BB81)</f>
        <v>0</v>
      </c>
      <c r="BC82" s="153">
        <f>SUM(BC79:BC81)</f>
        <v>0</v>
      </c>
      <c r="BD82" s="153">
        <f>SUM(BD79:BD81)</f>
        <v>0</v>
      </c>
      <c r="BE82" s="153">
        <f>SUM(BE79:BE81)</f>
        <v>0</v>
      </c>
    </row>
    <row r="83" spans="1:104">
      <c r="A83" s="134" t="s">
        <v>65</v>
      </c>
      <c r="B83" s="135" t="s">
        <v>200</v>
      </c>
      <c r="C83" s="136" t="s">
        <v>201</v>
      </c>
      <c r="D83" s="137"/>
      <c r="E83" s="138"/>
      <c r="F83" s="138"/>
      <c r="G83" s="139"/>
      <c r="H83" s="140"/>
      <c r="I83" s="140"/>
      <c r="O83" s="141">
        <v>1</v>
      </c>
    </row>
    <row r="84" spans="1:104">
      <c r="A84" s="142">
        <v>55</v>
      </c>
      <c r="B84" s="143" t="s">
        <v>202</v>
      </c>
      <c r="C84" s="144" t="s">
        <v>203</v>
      </c>
      <c r="D84" s="145" t="s">
        <v>78</v>
      </c>
      <c r="E84" s="146">
        <v>208.88</v>
      </c>
      <c r="F84" s="146"/>
      <c r="G84" s="147">
        <f t="shared" ref="G84:G89" si="18">E84*F84</f>
        <v>0</v>
      </c>
      <c r="O84" s="141">
        <v>2</v>
      </c>
      <c r="AA84" s="114">
        <v>12</v>
      </c>
      <c r="AB84" s="114">
        <v>0</v>
      </c>
      <c r="AC84" s="114">
        <v>55</v>
      </c>
      <c r="AZ84" s="114">
        <v>2</v>
      </c>
      <c r="BA84" s="114">
        <f t="shared" ref="BA84:BA89" si="19">IF(AZ84=1,G84,0)</f>
        <v>0</v>
      </c>
      <c r="BB84" s="114">
        <f t="shared" ref="BB84:BB89" si="20">IF(AZ84=2,G84,0)</f>
        <v>0</v>
      </c>
      <c r="BC84" s="114">
        <f t="shared" ref="BC84:BC89" si="21">IF(AZ84=3,G84,0)</f>
        <v>0</v>
      </c>
      <c r="BD84" s="114">
        <f t="shared" ref="BD84:BD89" si="22">IF(AZ84=4,G84,0)</f>
        <v>0</v>
      </c>
      <c r="BE84" s="114">
        <f t="shared" ref="BE84:BE89" si="23">IF(AZ84=5,G84,0)</f>
        <v>0</v>
      </c>
      <c r="CZ84" s="114">
        <v>0</v>
      </c>
    </row>
    <row r="85" spans="1:104">
      <c r="A85" s="142">
        <v>56</v>
      </c>
      <c r="B85" s="143" t="s">
        <v>204</v>
      </c>
      <c r="C85" s="144" t="s">
        <v>205</v>
      </c>
      <c r="D85" s="145" t="s">
        <v>78</v>
      </c>
      <c r="E85" s="146">
        <v>417.76</v>
      </c>
      <c r="F85" s="146"/>
      <c r="G85" s="147">
        <f t="shared" si="18"/>
        <v>0</v>
      </c>
      <c r="O85" s="141">
        <v>2</v>
      </c>
      <c r="AA85" s="114">
        <v>12</v>
      </c>
      <c r="AB85" s="114">
        <v>0</v>
      </c>
      <c r="AC85" s="114">
        <v>56</v>
      </c>
      <c r="AZ85" s="114">
        <v>2</v>
      </c>
      <c r="BA85" s="114">
        <f t="shared" si="19"/>
        <v>0</v>
      </c>
      <c r="BB85" s="114">
        <f t="shared" si="20"/>
        <v>0</v>
      </c>
      <c r="BC85" s="114">
        <f t="shared" si="21"/>
        <v>0</v>
      </c>
      <c r="BD85" s="114">
        <f t="shared" si="22"/>
        <v>0</v>
      </c>
      <c r="BE85" s="114">
        <f t="shared" si="23"/>
        <v>0</v>
      </c>
      <c r="CZ85" s="114">
        <v>0</v>
      </c>
    </row>
    <row r="86" spans="1:104">
      <c r="A86" s="142">
        <v>57</v>
      </c>
      <c r="B86" s="143" t="s">
        <v>206</v>
      </c>
      <c r="C86" s="144" t="s">
        <v>207</v>
      </c>
      <c r="D86" s="145" t="s">
        <v>78</v>
      </c>
      <c r="E86" s="146">
        <v>231.30080000000001</v>
      </c>
      <c r="F86" s="146"/>
      <c r="G86" s="147">
        <f t="shared" si="18"/>
        <v>0</v>
      </c>
      <c r="O86" s="141">
        <v>2</v>
      </c>
      <c r="AA86" s="114">
        <v>12</v>
      </c>
      <c r="AB86" s="114">
        <v>0</v>
      </c>
      <c r="AC86" s="114">
        <v>57</v>
      </c>
      <c r="AZ86" s="114">
        <v>2</v>
      </c>
      <c r="BA86" s="114">
        <f t="shared" si="19"/>
        <v>0</v>
      </c>
      <c r="BB86" s="114">
        <f t="shared" si="20"/>
        <v>0</v>
      </c>
      <c r="BC86" s="114">
        <f t="shared" si="21"/>
        <v>0</v>
      </c>
      <c r="BD86" s="114">
        <f t="shared" si="22"/>
        <v>0</v>
      </c>
      <c r="BE86" s="114">
        <f t="shared" si="23"/>
        <v>0</v>
      </c>
      <c r="CZ86" s="114">
        <v>3.5E-4</v>
      </c>
    </row>
    <row r="87" spans="1:104">
      <c r="A87" s="142">
        <v>58</v>
      </c>
      <c r="B87" s="143" t="s">
        <v>208</v>
      </c>
      <c r="C87" s="144" t="s">
        <v>209</v>
      </c>
      <c r="D87" s="145" t="s">
        <v>210</v>
      </c>
      <c r="E87" s="146">
        <v>83.552000000000007</v>
      </c>
      <c r="F87" s="146"/>
      <c r="G87" s="147">
        <f t="shared" si="18"/>
        <v>0</v>
      </c>
      <c r="O87" s="141">
        <v>2</v>
      </c>
      <c r="AA87" s="114">
        <v>12</v>
      </c>
      <c r="AB87" s="114">
        <v>1</v>
      </c>
      <c r="AC87" s="114">
        <v>58</v>
      </c>
      <c r="AZ87" s="114">
        <v>2</v>
      </c>
      <c r="BA87" s="114">
        <f t="shared" si="19"/>
        <v>0</v>
      </c>
      <c r="BB87" s="114">
        <f t="shared" si="20"/>
        <v>0</v>
      </c>
      <c r="BC87" s="114">
        <f t="shared" si="21"/>
        <v>0</v>
      </c>
      <c r="BD87" s="114">
        <f t="shared" si="22"/>
        <v>0</v>
      </c>
      <c r="BE87" s="114">
        <f t="shared" si="23"/>
        <v>0</v>
      </c>
      <c r="CZ87" s="114">
        <v>1</v>
      </c>
    </row>
    <row r="88" spans="1:104">
      <c r="A88" s="142">
        <v>59</v>
      </c>
      <c r="B88" s="143" t="s">
        <v>211</v>
      </c>
      <c r="C88" s="144" t="s">
        <v>728</v>
      </c>
      <c r="D88" s="145" t="s">
        <v>78</v>
      </c>
      <c r="E88" s="146">
        <v>265.995</v>
      </c>
      <c r="F88" s="146"/>
      <c r="G88" s="147">
        <f t="shared" si="18"/>
        <v>0</v>
      </c>
      <c r="O88" s="141">
        <v>2</v>
      </c>
      <c r="AA88" s="114">
        <v>12</v>
      </c>
      <c r="AB88" s="114">
        <v>1</v>
      </c>
      <c r="AC88" s="114">
        <v>59</v>
      </c>
      <c r="AZ88" s="114">
        <v>2</v>
      </c>
      <c r="BA88" s="114">
        <f t="shared" si="19"/>
        <v>0</v>
      </c>
      <c r="BB88" s="114">
        <f t="shared" si="20"/>
        <v>0</v>
      </c>
      <c r="BC88" s="114">
        <f t="shared" si="21"/>
        <v>0</v>
      </c>
      <c r="BD88" s="114">
        <f t="shared" si="22"/>
        <v>0</v>
      </c>
      <c r="BE88" s="114">
        <f t="shared" si="23"/>
        <v>0</v>
      </c>
      <c r="CZ88" s="114">
        <v>4.3E-3</v>
      </c>
    </row>
    <row r="89" spans="1:104">
      <c r="A89" s="142">
        <v>60</v>
      </c>
      <c r="B89" s="143" t="s">
        <v>212</v>
      </c>
      <c r="C89" s="144" t="s">
        <v>213</v>
      </c>
      <c r="D89" s="145" t="s">
        <v>54</v>
      </c>
      <c r="E89" s="146">
        <v>733.01</v>
      </c>
      <c r="F89" s="146"/>
      <c r="G89" s="147">
        <f t="shared" si="18"/>
        <v>0</v>
      </c>
      <c r="O89" s="141">
        <v>2</v>
      </c>
      <c r="AA89" s="114">
        <v>12</v>
      </c>
      <c r="AB89" s="114">
        <v>0</v>
      </c>
      <c r="AC89" s="114">
        <v>60</v>
      </c>
      <c r="AZ89" s="114">
        <v>2</v>
      </c>
      <c r="BA89" s="114">
        <f t="shared" si="19"/>
        <v>0</v>
      </c>
      <c r="BB89" s="114">
        <f t="shared" si="20"/>
        <v>0</v>
      </c>
      <c r="BC89" s="114">
        <f t="shared" si="21"/>
        <v>0</v>
      </c>
      <c r="BD89" s="114">
        <f t="shared" si="22"/>
        <v>0</v>
      </c>
      <c r="BE89" s="114">
        <f t="shared" si="23"/>
        <v>0</v>
      </c>
      <c r="CZ89" s="114">
        <v>0</v>
      </c>
    </row>
    <row r="90" spans="1:104">
      <c r="A90" s="148"/>
      <c r="B90" s="149" t="s">
        <v>69</v>
      </c>
      <c r="C90" s="150" t="str">
        <f>CONCATENATE(B83," ",C83)</f>
        <v>712 Živičné krytiny</v>
      </c>
      <c r="D90" s="148"/>
      <c r="E90" s="151"/>
      <c r="F90" s="151"/>
      <c r="G90" s="152">
        <f>SUM(G83:G89)</f>
        <v>0</v>
      </c>
      <c r="O90" s="141">
        <v>4</v>
      </c>
      <c r="BA90" s="153">
        <f>SUM(BA83:BA89)</f>
        <v>0</v>
      </c>
      <c r="BB90" s="153">
        <f>SUM(BB83:BB89)</f>
        <v>0</v>
      </c>
      <c r="BC90" s="153">
        <f>SUM(BC83:BC89)</f>
        <v>0</v>
      </c>
      <c r="BD90" s="153">
        <f>SUM(BD83:BD89)</f>
        <v>0</v>
      </c>
      <c r="BE90" s="153">
        <f>SUM(BE83:BE89)</f>
        <v>0</v>
      </c>
    </row>
    <row r="91" spans="1:104">
      <c r="A91" s="134" t="s">
        <v>65</v>
      </c>
      <c r="B91" s="135" t="s">
        <v>214</v>
      </c>
      <c r="C91" s="136" t="s">
        <v>215</v>
      </c>
      <c r="D91" s="137"/>
      <c r="E91" s="138"/>
      <c r="F91" s="138"/>
      <c r="G91" s="139"/>
      <c r="H91" s="140"/>
      <c r="I91" s="140"/>
      <c r="O91" s="141">
        <v>1</v>
      </c>
    </row>
    <row r="92" spans="1:104">
      <c r="A92" s="142">
        <v>61</v>
      </c>
      <c r="B92" s="143" t="s">
        <v>216</v>
      </c>
      <c r="C92" s="144" t="s">
        <v>217</v>
      </c>
      <c r="D92" s="145" t="s">
        <v>78</v>
      </c>
      <c r="E92" s="146">
        <v>31.97</v>
      </c>
      <c r="F92" s="146"/>
      <c r="G92" s="147">
        <f t="shared" ref="G92:G104" si="24">E92*F92</f>
        <v>0</v>
      </c>
      <c r="O92" s="141">
        <v>2</v>
      </c>
      <c r="AA92" s="114">
        <v>12</v>
      </c>
      <c r="AB92" s="114">
        <v>0</v>
      </c>
      <c r="AC92" s="114">
        <v>61</v>
      </c>
      <c r="AZ92" s="114">
        <v>2</v>
      </c>
      <c r="BA92" s="114">
        <f t="shared" ref="BA92:BA104" si="25">IF(AZ92=1,G92,0)</f>
        <v>0</v>
      </c>
      <c r="BB92" s="114">
        <f t="shared" ref="BB92:BB104" si="26">IF(AZ92=2,G92,0)</f>
        <v>0</v>
      </c>
      <c r="BC92" s="114">
        <f t="shared" ref="BC92:BC104" si="27">IF(AZ92=3,G92,0)</f>
        <v>0</v>
      </c>
      <c r="BD92" s="114">
        <f t="shared" ref="BD92:BD104" si="28">IF(AZ92=4,G92,0)</f>
        <v>0</v>
      </c>
      <c r="BE92" s="114">
        <f t="shared" ref="BE92:BE104" si="29">IF(AZ92=5,G92,0)</f>
        <v>0</v>
      </c>
      <c r="CZ92" s="114">
        <v>9.0000000000000006E-5</v>
      </c>
    </row>
    <row r="93" spans="1:104">
      <c r="A93" s="142">
        <v>62</v>
      </c>
      <c r="B93" s="143" t="s">
        <v>218</v>
      </c>
      <c r="C93" s="144" t="s">
        <v>219</v>
      </c>
      <c r="D93" s="145" t="s">
        <v>78</v>
      </c>
      <c r="E93" s="146">
        <v>35.167000000000002</v>
      </c>
      <c r="F93" s="146"/>
      <c r="G93" s="147">
        <f t="shared" si="24"/>
        <v>0</v>
      </c>
      <c r="O93" s="141">
        <v>2</v>
      </c>
      <c r="AA93" s="114">
        <v>12</v>
      </c>
      <c r="AB93" s="114">
        <v>1</v>
      </c>
      <c r="AC93" s="114">
        <v>62</v>
      </c>
      <c r="AZ93" s="114">
        <v>2</v>
      </c>
      <c r="BA93" s="114">
        <f t="shared" si="25"/>
        <v>0</v>
      </c>
      <c r="BB93" s="114">
        <f t="shared" si="26"/>
        <v>0</v>
      </c>
      <c r="BC93" s="114">
        <f t="shared" si="27"/>
        <v>0</v>
      </c>
      <c r="BD93" s="114">
        <f t="shared" si="28"/>
        <v>0</v>
      </c>
      <c r="BE93" s="114">
        <f t="shared" si="29"/>
        <v>0</v>
      </c>
      <c r="CZ93" s="114">
        <v>3.7999999999999999E-2</v>
      </c>
    </row>
    <row r="94" spans="1:104">
      <c r="A94" s="142">
        <v>63</v>
      </c>
      <c r="B94" s="143" t="s">
        <v>220</v>
      </c>
      <c r="C94" s="144" t="s">
        <v>221</v>
      </c>
      <c r="D94" s="145" t="s">
        <v>78</v>
      </c>
      <c r="E94" s="146">
        <v>42.417000000000002</v>
      </c>
      <c r="F94" s="146"/>
      <c r="G94" s="147">
        <f t="shared" si="24"/>
        <v>0</v>
      </c>
      <c r="O94" s="141">
        <v>2</v>
      </c>
      <c r="AA94" s="114">
        <v>12</v>
      </c>
      <c r="AB94" s="114">
        <v>0</v>
      </c>
      <c r="AC94" s="114">
        <v>63</v>
      </c>
      <c r="AZ94" s="114">
        <v>2</v>
      </c>
      <c r="BA94" s="114">
        <f t="shared" si="25"/>
        <v>0</v>
      </c>
      <c r="BB94" s="114">
        <f t="shared" si="26"/>
        <v>0</v>
      </c>
      <c r="BC94" s="114">
        <f t="shared" si="27"/>
        <v>0</v>
      </c>
      <c r="BD94" s="114">
        <f t="shared" si="28"/>
        <v>0</v>
      </c>
      <c r="BE94" s="114">
        <f t="shared" si="29"/>
        <v>0</v>
      </c>
      <c r="CZ94" s="114">
        <v>3.0000000000000001E-3</v>
      </c>
    </row>
    <row r="95" spans="1:104">
      <c r="A95" s="142">
        <v>64</v>
      </c>
      <c r="B95" s="143" t="s">
        <v>222</v>
      </c>
      <c r="C95" s="144" t="s">
        <v>223</v>
      </c>
      <c r="D95" s="145" t="s">
        <v>78</v>
      </c>
      <c r="E95" s="146">
        <v>448.48480000000001</v>
      </c>
      <c r="F95" s="146"/>
      <c r="G95" s="147">
        <f t="shared" si="24"/>
        <v>0</v>
      </c>
      <c r="O95" s="141">
        <v>2</v>
      </c>
      <c r="AA95" s="114">
        <v>12</v>
      </c>
      <c r="AB95" s="114">
        <v>0</v>
      </c>
      <c r="AC95" s="114">
        <v>64</v>
      </c>
      <c r="AZ95" s="114">
        <v>2</v>
      </c>
      <c r="BA95" s="114">
        <f t="shared" si="25"/>
        <v>0</v>
      </c>
      <c r="BB95" s="114">
        <f t="shared" si="26"/>
        <v>0</v>
      </c>
      <c r="BC95" s="114">
        <f t="shared" si="27"/>
        <v>0</v>
      </c>
      <c r="BD95" s="114">
        <f t="shared" si="28"/>
        <v>0</v>
      </c>
      <c r="BE95" s="114">
        <f t="shared" si="29"/>
        <v>0</v>
      </c>
      <c r="CZ95" s="114">
        <v>3.1E-4</v>
      </c>
    </row>
    <row r="96" spans="1:104">
      <c r="A96" s="142">
        <v>65</v>
      </c>
      <c r="B96" s="143" t="s">
        <v>224</v>
      </c>
      <c r="C96" s="144" t="s">
        <v>729</v>
      </c>
      <c r="D96" s="145" t="s">
        <v>78</v>
      </c>
      <c r="E96" s="146">
        <v>18.271000000000001</v>
      </c>
      <c r="F96" s="146"/>
      <c r="G96" s="147">
        <f t="shared" si="24"/>
        <v>0</v>
      </c>
      <c r="O96" s="141">
        <v>2</v>
      </c>
      <c r="AA96" s="114">
        <v>12</v>
      </c>
      <c r="AB96" s="114">
        <v>1</v>
      </c>
      <c r="AC96" s="114">
        <v>65</v>
      </c>
      <c r="AZ96" s="114">
        <v>2</v>
      </c>
      <c r="BA96" s="114">
        <f t="shared" si="25"/>
        <v>0</v>
      </c>
      <c r="BB96" s="114">
        <f t="shared" si="26"/>
        <v>0</v>
      </c>
      <c r="BC96" s="114">
        <f t="shared" si="27"/>
        <v>0</v>
      </c>
      <c r="BD96" s="114">
        <f t="shared" si="28"/>
        <v>0</v>
      </c>
      <c r="BE96" s="114">
        <f t="shared" si="29"/>
        <v>0</v>
      </c>
      <c r="CZ96" s="114">
        <v>1.83E-3</v>
      </c>
    </row>
    <row r="97" spans="1:104">
      <c r="A97" s="142">
        <v>66</v>
      </c>
      <c r="B97" s="143" t="s">
        <v>225</v>
      </c>
      <c r="C97" s="144" t="s">
        <v>730</v>
      </c>
      <c r="D97" s="145" t="s">
        <v>78</v>
      </c>
      <c r="E97" s="146">
        <v>229.768</v>
      </c>
      <c r="F97" s="146"/>
      <c r="G97" s="147">
        <f t="shared" si="24"/>
        <v>0</v>
      </c>
      <c r="O97" s="141">
        <v>2</v>
      </c>
      <c r="AA97" s="114">
        <v>12</v>
      </c>
      <c r="AB97" s="114">
        <v>1</v>
      </c>
      <c r="AC97" s="114">
        <v>66</v>
      </c>
      <c r="AZ97" s="114">
        <v>2</v>
      </c>
      <c r="BA97" s="114">
        <f t="shared" si="25"/>
        <v>0</v>
      </c>
      <c r="BB97" s="114">
        <f t="shared" si="26"/>
        <v>0</v>
      </c>
      <c r="BC97" s="114">
        <f t="shared" si="27"/>
        <v>0</v>
      </c>
      <c r="BD97" s="114">
        <f t="shared" si="28"/>
        <v>0</v>
      </c>
      <c r="BE97" s="114">
        <f t="shared" si="29"/>
        <v>0</v>
      </c>
      <c r="CZ97" s="114">
        <v>4.6299999999999996E-3</v>
      </c>
    </row>
    <row r="98" spans="1:104">
      <c r="A98" s="142">
        <v>67</v>
      </c>
      <c r="B98" s="143" t="s">
        <v>226</v>
      </c>
      <c r="C98" s="144" t="s">
        <v>227</v>
      </c>
      <c r="D98" s="145" t="s">
        <v>72</v>
      </c>
      <c r="E98" s="146">
        <v>35.241799999999998</v>
      </c>
      <c r="F98" s="146"/>
      <c r="G98" s="147">
        <f t="shared" si="24"/>
        <v>0</v>
      </c>
      <c r="O98" s="141">
        <v>2</v>
      </c>
      <c r="AA98" s="114">
        <v>12</v>
      </c>
      <c r="AB98" s="114">
        <v>0</v>
      </c>
      <c r="AC98" s="114">
        <v>67</v>
      </c>
      <c r="AZ98" s="114">
        <v>2</v>
      </c>
      <c r="BA98" s="114">
        <f t="shared" si="25"/>
        <v>0</v>
      </c>
      <c r="BB98" s="114">
        <f t="shared" si="26"/>
        <v>0</v>
      </c>
      <c r="BC98" s="114">
        <f t="shared" si="27"/>
        <v>0</v>
      </c>
      <c r="BD98" s="114">
        <f t="shared" si="28"/>
        <v>0</v>
      </c>
      <c r="BE98" s="114">
        <f t="shared" si="29"/>
        <v>0</v>
      </c>
      <c r="CZ98" s="114">
        <v>0</v>
      </c>
    </row>
    <row r="99" spans="1:104">
      <c r="A99" s="142">
        <v>68</v>
      </c>
      <c r="B99" s="143" t="s">
        <v>228</v>
      </c>
      <c r="C99" s="144" t="s">
        <v>731</v>
      </c>
      <c r="D99" s="145" t="s">
        <v>78</v>
      </c>
      <c r="E99" s="146">
        <v>46.658700000000003</v>
      </c>
      <c r="F99" s="146"/>
      <c r="G99" s="147">
        <f t="shared" si="24"/>
        <v>0</v>
      </c>
      <c r="O99" s="141">
        <v>2</v>
      </c>
      <c r="AA99" s="114">
        <v>12</v>
      </c>
      <c r="AB99" s="114">
        <v>1</v>
      </c>
      <c r="AC99" s="114">
        <v>68</v>
      </c>
      <c r="AZ99" s="114">
        <v>2</v>
      </c>
      <c r="BA99" s="114">
        <f t="shared" si="25"/>
        <v>0</v>
      </c>
      <c r="BB99" s="114">
        <f t="shared" si="26"/>
        <v>0</v>
      </c>
      <c r="BC99" s="114">
        <f t="shared" si="27"/>
        <v>0</v>
      </c>
      <c r="BD99" s="114">
        <f t="shared" si="28"/>
        <v>0</v>
      </c>
      <c r="BE99" s="114">
        <f t="shared" si="29"/>
        <v>0</v>
      </c>
      <c r="CZ99" s="114">
        <v>0</v>
      </c>
    </row>
    <row r="100" spans="1:104">
      <c r="A100" s="142">
        <v>69</v>
      </c>
      <c r="B100" s="143" t="s">
        <v>229</v>
      </c>
      <c r="C100" s="144" t="s">
        <v>230</v>
      </c>
      <c r="D100" s="145" t="s">
        <v>78</v>
      </c>
      <c r="E100" s="146">
        <v>302.83999999999997</v>
      </c>
      <c r="F100" s="146"/>
      <c r="G100" s="147">
        <f t="shared" si="24"/>
        <v>0</v>
      </c>
      <c r="O100" s="141">
        <v>2</v>
      </c>
      <c r="AA100" s="114">
        <v>12</v>
      </c>
      <c r="AB100" s="114">
        <v>0</v>
      </c>
      <c r="AC100" s="114">
        <v>69</v>
      </c>
      <c r="AZ100" s="114">
        <v>2</v>
      </c>
      <c r="BA100" s="114">
        <f t="shared" si="25"/>
        <v>0</v>
      </c>
      <c r="BB100" s="114">
        <f t="shared" si="26"/>
        <v>0</v>
      </c>
      <c r="BC100" s="114">
        <f t="shared" si="27"/>
        <v>0</v>
      </c>
      <c r="BD100" s="114">
        <f t="shared" si="28"/>
        <v>0</v>
      </c>
      <c r="BE100" s="114">
        <f t="shared" si="29"/>
        <v>0</v>
      </c>
      <c r="CZ100" s="114">
        <v>0</v>
      </c>
    </row>
    <row r="101" spans="1:104">
      <c r="A101" s="142">
        <v>70</v>
      </c>
      <c r="B101" s="143" t="s">
        <v>231</v>
      </c>
      <c r="C101" s="144" t="s">
        <v>232</v>
      </c>
      <c r="D101" s="145" t="s">
        <v>78</v>
      </c>
      <c r="E101" s="146">
        <v>151.41999999999999</v>
      </c>
      <c r="F101" s="146"/>
      <c r="G101" s="147">
        <f t="shared" si="24"/>
        <v>0</v>
      </c>
      <c r="O101" s="141">
        <v>2</v>
      </c>
      <c r="AA101" s="114">
        <v>12</v>
      </c>
      <c r="AB101" s="114">
        <v>0</v>
      </c>
      <c r="AC101" s="114">
        <v>70</v>
      </c>
      <c r="AZ101" s="114">
        <v>2</v>
      </c>
      <c r="BA101" s="114">
        <f t="shared" si="25"/>
        <v>0</v>
      </c>
      <c r="BB101" s="114">
        <f t="shared" si="26"/>
        <v>0</v>
      </c>
      <c r="BC101" s="114">
        <f t="shared" si="27"/>
        <v>0</v>
      </c>
      <c r="BD101" s="114">
        <f t="shared" si="28"/>
        <v>0</v>
      </c>
      <c r="BE101" s="114">
        <f t="shared" si="29"/>
        <v>0</v>
      </c>
      <c r="CZ101" s="114">
        <v>1E-4</v>
      </c>
    </row>
    <row r="102" spans="1:104">
      <c r="A102" s="142">
        <v>71</v>
      </c>
      <c r="B102" s="143" t="s">
        <v>233</v>
      </c>
      <c r="C102" s="144" t="s">
        <v>234</v>
      </c>
      <c r="D102" s="145" t="s">
        <v>78</v>
      </c>
      <c r="E102" s="146">
        <v>151.41999999999999</v>
      </c>
      <c r="F102" s="146"/>
      <c r="G102" s="147">
        <f t="shared" si="24"/>
        <v>0</v>
      </c>
      <c r="O102" s="141">
        <v>2</v>
      </c>
      <c r="AA102" s="114">
        <v>12</v>
      </c>
      <c r="AB102" s="114">
        <v>0</v>
      </c>
      <c r="AC102" s="114">
        <v>71</v>
      </c>
      <c r="AZ102" s="114">
        <v>2</v>
      </c>
      <c r="BA102" s="114">
        <f t="shared" si="25"/>
        <v>0</v>
      </c>
      <c r="BB102" s="114">
        <f t="shared" si="26"/>
        <v>0</v>
      </c>
      <c r="BC102" s="114">
        <f t="shared" si="27"/>
        <v>0</v>
      </c>
      <c r="BD102" s="114">
        <f t="shared" si="28"/>
        <v>0</v>
      </c>
      <c r="BE102" s="114">
        <f t="shared" si="29"/>
        <v>0</v>
      </c>
      <c r="CZ102" s="114">
        <v>0</v>
      </c>
    </row>
    <row r="103" spans="1:104">
      <c r="A103" s="142">
        <v>72</v>
      </c>
      <c r="B103" s="143" t="s">
        <v>235</v>
      </c>
      <c r="C103" s="144" t="s">
        <v>732</v>
      </c>
      <c r="D103" s="145" t="s">
        <v>78</v>
      </c>
      <c r="E103" s="146">
        <v>333.12400000000002</v>
      </c>
      <c r="F103" s="146"/>
      <c r="G103" s="147">
        <f t="shared" si="24"/>
        <v>0</v>
      </c>
      <c r="O103" s="141">
        <v>2</v>
      </c>
      <c r="AA103" s="114">
        <v>12</v>
      </c>
      <c r="AB103" s="114">
        <v>1</v>
      </c>
      <c r="AC103" s="114">
        <v>72</v>
      </c>
      <c r="AZ103" s="114">
        <v>2</v>
      </c>
      <c r="BA103" s="114">
        <f t="shared" si="25"/>
        <v>0</v>
      </c>
      <c r="BB103" s="114">
        <f t="shared" si="26"/>
        <v>0</v>
      </c>
      <c r="BC103" s="114">
        <f t="shared" si="27"/>
        <v>0</v>
      </c>
      <c r="BD103" s="114">
        <f t="shared" si="28"/>
        <v>0</v>
      </c>
      <c r="BE103" s="114">
        <f t="shared" si="29"/>
        <v>0</v>
      </c>
      <c r="CZ103" s="114">
        <v>4.7999999999999996E-3</v>
      </c>
    </row>
    <row r="104" spans="1:104">
      <c r="A104" s="142">
        <v>73</v>
      </c>
      <c r="B104" s="143" t="s">
        <v>236</v>
      </c>
      <c r="C104" s="144" t="s">
        <v>237</v>
      </c>
      <c r="D104" s="145" t="s">
        <v>54</v>
      </c>
      <c r="E104" s="146">
        <v>4061.38</v>
      </c>
      <c r="F104" s="146"/>
      <c r="G104" s="147">
        <f t="shared" si="24"/>
        <v>0</v>
      </c>
      <c r="O104" s="141">
        <v>2</v>
      </c>
      <c r="AA104" s="114">
        <v>12</v>
      </c>
      <c r="AB104" s="114">
        <v>0</v>
      </c>
      <c r="AC104" s="114">
        <v>73</v>
      </c>
      <c r="AZ104" s="114">
        <v>2</v>
      </c>
      <c r="BA104" s="114">
        <f t="shared" si="25"/>
        <v>0</v>
      </c>
      <c r="BB104" s="114">
        <f t="shared" si="26"/>
        <v>0</v>
      </c>
      <c r="BC104" s="114">
        <f t="shared" si="27"/>
        <v>0</v>
      </c>
      <c r="BD104" s="114">
        <f t="shared" si="28"/>
        <v>0</v>
      </c>
      <c r="BE104" s="114">
        <f t="shared" si="29"/>
        <v>0</v>
      </c>
      <c r="CZ104" s="114">
        <v>0</v>
      </c>
    </row>
    <row r="105" spans="1:104">
      <c r="A105" s="148"/>
      <c r="B105" s="149" t="s">
        <v>69</v>
      </c>
      <c r="C105" s="150" t="str">
        <f>CONCATENATE(B91," ",C91)</f>
        <v>713 Izolace tepelné</v>
      </c>
      <c r="D105" s="148"/>
      <c r="E105" s="151"/>
      <c r="F105" s="151"/>
      <c r="G105" s="152">
        <f>SUM(G91:G104)</f>
        <v>0</v>
      </c>
      <c r="O105" s="141">
        <v>4</v>
      </c>
      <c r="BA105" s="153">
        <f>SUM(BA91:BA104)</f>
        <v>0</v>
      </c>
      <c r="BB105" s="153">
        <f>SUM(BB91:BB104)</f>
        <v>0</v>
      </c>
      <c r="BC105" s="153">
        <f>SUM(BC91:BC104)</f>
        <v>0</v>
      </c>
      <c r="BD105" s="153">
        <f>SUM(BD91:BD104)</f>
        <v>0</v>
      </c>
      <c r="BE105" s="153">
        <f>SUM(BE91:BE104)</f>
        <v>0</v>
      </c>
    </row>
    <row r="106" spans="1:104">
      <c r="A106" s="134" t="s">
        <v>65</v>
      </c>
      <c r="B106" s="135" t="s">
        <v>724</v>
      </c>
      <c r="C106" s="136" t="s">
        <v>725</v>
      </c>
      <c r="D106" s="137"/>
      <c r="E106" s="138"/>
      <c r="F106" s="138"/>
      <c r="G106" s="139"/>
      <c r="O106" s="141"/>
      <c r="BA106" s="153"/>
      <c r="BB106" s="153"/>
      <c r="BC106" s="153"/>
      <c r="BD106" s="153"/>
      <c r="BE106" s="153"/>
    </row>
    <row r="107" spans="1:104">
      <c r="A107" s="142">
        <v>74</v>
      </c>
      <c r="B107" s="143" t="s">
        <v>726</v>
      </c>
      <c r="C107" s="144" t="s">
        <v>727</v>
      </c>
      <c r="D107" s="145" t="s">
        <v>133</v>
      </c>
      <c r="E107" s="146">
        <v>1</v>
      </c>
      <c r="F107" s="146">
        <f>'ZT 200'!G42</f>
        <v>0</v>
      </c>
      <c r="G107" s="147">
        <f>E107*F107</f>
        <v>0</v>
      </c>
      <c r="O107" s="141"/>
      <c r="BA107" s="153"/>
      <c r="BB107" s="153"/>
      <c r="BC107" s="153"/>
      <c r="BD107" s="153"/>
      <c r="BE107" s="153"/>
    </row>
    <row r="108" spans="1:104">
      <c r="A108" s="148"/>
      <c r="B108" s="149" t="s">
        <v>69</v>
      </c>
      <c r="C108" s="150" t="str">
        <f>CONCATENATE(B106," ",C106)</f>
        <v>720 Zdravotní instalace</v>
      </c>
      <c r="D108" s="148"/>
      <c r="E108" s="151"/>
      <c r="F108" s="151"/>
      <c r="G108" s="152">
        <f>SUM(G106:G107)</f>
        <v>0</v>
      </c>
      <c r="O108" s="141"/>
      <c r="BA108" s="153"/>
      <c r="BB108" s="153"/>
      <c r="BC108" s="153"/>
      <c r="BD108" s="153"/>
      <c r="BE108" s="153"/>
    </row>
    <row r="109" spans="1:104">
      <c r="A109" s="134" t="s">
        <v>65</v>
      </c>
      <c r="B109" s="135" t="s">
        <v>238</v>
      </c>
      <c r="C109" s="136" t="s">
        <v>239</v>
      </c>
      <c r="D109" s="137"/>
      <c r="E109" s="138"/>
      <c r="F109" s="138"/>
      <c r="G109" s="139"/>
      <c r="H109" s="140"/>
      <c r="I109" s="140"/>
      <c r="O109" s="141">
        <v>1</v>
      </c>
    </row>
    <row r="110" spans="1:104">
      <c r="A110" s="142">
        <v>74</v>
      </c>
      <c r="B110" s="143" t="s">
        <v>240</v>
      </c>
      <c r="C110" s="144" t="s">
        <v>241</v>
      </c>
      <c r="D110" s="145" t="s">
        <v>133</v>
      </c>
      <c r="E110" s="146">
        <v>1</v>
      </c>
      <c r="F110" s="146">
        <f>'400 UT'!G29</f>
        <v>0</v>
      </c>
      <c r="G110" s="147">
        <f>E110*F110</f>
        <v>0</v>
      </c>
      <c r="O110" s="141">
        <v>2</v>
      </c>
      <c r="AA110" s="114">
        <v>12</v>
      </c>
      <c r="AB110" s="114">
        <v>0</v>
      </c>
      <c r="AC110" s="114">
        <v>74</v>
      </c>
      <c r="AZ110" s="114">
        <v>2</v>
      </c>
      <c r="BA110" s="114">
        <f>IF(AZ110=1,G110,0)</f>
        <v>0</v>
      </c>
      <c r="BB110" s="114">
        <f>IF(AZ110=2,G110,0)</f>
        <v>0</v>
      </c>
      <c r="BC110" s="114">
        <f>IF(AZ110=3,G110,0)</f>
        <v>0</v>
      </c>
      <c r="BD110" s="114">
        <f>IF(AZ110=4,G110,0)</f>
        <v>0</v>
      </c>
      <c r="BE110" s="114">
        <f>IF(AZ110=5,G110,0)</f>
        <v>0</v>
      </c>
      <c r="CZ110" s="114">
        <v>0</v>
      </c>
    </row>
    <row r="111" spans="1:104">
      <c r="A111" s="148"/>
      <c r="B111" s="149" t="s">
        <v>69</v>
      </c>
      <c r="C111" s="150" t="str">
        <f>CONCATENATE(B109," ",C109)</f>
        <v>731 Ústřední vytápění</v>
      </c>
      <c r="D111" s="148"/>
      <c r="E111" s="151"/>
      <c r="F111" s="151"/>
      <c r="G111" s="152">
        <f>SUM(G109:G110)</f>
        <v>0</v>
      </c>
      <c r="O111" s="141">
        <v>4</v>
      </c>
      <c r="BA111" s="153">
        <f>SUM(BA109:BA110)</f>
        <v>0</v>
      </c>
      <c r="BB111" s="153">
        <f>SUM(BB109:BB110)</f>
        <v>0</v>
      </c>
      <c r="BC111" s="153">
        <f>SUM(BC109:BC110)</f>
        <v>0</v>
      </c>
      <c r="BD111" s="153">
        <f>SUM(BD109:BD110)</f>
        <v>0</v>
      </c>
      <c r="BE111" s="153">
        <f>SUM(BE109:BE110)</f>
        <v>0</v>
      </c>
    </row>
    <row r="112" spans="1:104">
      <c r="A112" s="134" t="s">
        <v>65</v>
      </c>
      <c r="B112" s="135" t="s">
        <v>242</v>
      </c>
      <c r="C112" s="136" t="s">
        <v>243</v>
      </c>
      <c r="D112" s="137"/>
      <c r="E112" s="138"/>
      <c r="F112" s="138"/>
      <c r="G112" s="139"/>
      <c r="H112" s="140"/>
      <c r="I112" s="140"/>
      <c r="O112" s="141">
        <v>1</v>
      </c>
    </row>
    <row r="113" spans="1:104">
      <c r="A113" s="142">
        <v>75</v>
      </c>
      <c r="B113" s="143" t="s">
        <v>244</v>
      </c>
      <c r="C113" s="144" t="s">
        <v>502</v>
      </c>
      <c r="D113" s="145" t="s">
        <v>133</v>
      </c>
      <c r="E113" s="146">
        <v>1</v>
      </c>
      <c r="F113" s="146">
        <f>'410 PS'!G98</f>
        <v>0</v>
      </c>
      <c r="G113" s="147">
        <f>E113*F113</f>
        <v>0</v>
      </c>
      <c r="O113" s="141">
        <v>2</v>
      </c>
      <c r="AA113" s="114">
        <v>12</v>
      </c>
      <c r="AB113" s="114">
        <v>0</v>
      </c>
      <c r="AC113" s="114">
        <v>75</v>
      </c>
      <c r="AZ113" s="114">
        <v>2</v>
      </c>
      <c r="BA113" s="114">
        <f>IF(AZ113=1,G113,0)</f>
        <v>0</v>
      </c>
      <c r="BB113" s="114">
        <f>IF(AZ113=2,G113,0)</f>
        <v>0</v>
      </c>
      <c r="BC113" s="114">
        <f>IF(AZ113=3,G113,0)</f>
        <v>0</v>
      </c>
      <c r="BD113" s="114">
        <f>IF(AZ113=4,G113,0)</f>
        <v>0</v>
      </c>
      <c r="BE113" s="114">
        <f>IF(AZ113=5,G113,0)</f>
        <v>0</v>
      </c>
      <c r="CZ113" s="114">
        <v>0</v>
      </c>
    </row>
    <row r="114" spans="1:104">
      <c r="A114" s="148"/>
      <c r="B114" s="149" t="s">
        <v>69</v>
      </c>
      <c r="C114" s="150" t="str">
        <f>CONCATENATE(B112," ",C112)</f>
        <v>732 Předávací stanice</v>
      </c>
      <c r="D114" s="148"/>
      <c r="E114" s="151"/>
      <c r="F114" s="151"/>
      <c r="G114" s="152">
        <f>SUM(G112:G113)</f>
        <v>0</v>
      </c>
      <c r="O114" s="141">
        <v>4</v>
      </c>
      <c r="BA114" s="153">
        <f>SUM(BA112:BA113)</f>
        <v>0</v>
      </c>
      <c r="BB114" s="153">
        <f>SUM(BB112:BB113)</f>
        <v>0</v>
      </c>
      <c r="BC114" s="153">
        <f>SUM(BC112:BC113)</f>
        <v>0</v>
      </c>
      <c r="BD114" s="153">
        <f>SUM(BD112:BD113)</f>
        <v>0</v>
      </c>
      <c r="BE114" s="153">
        <f>SUM(BE112:BE113)</f>
        <v>0</v>
      </c>
    </row>
    <row r="115" spans="1:104">
      <c r="A115" s="134" t="s">
        <v>65</v>
      </c>
      <c r="B115" s="135" t="s">
        <v>245</v>
      </c>
      <c r="C115" s="136" t="s">
        <v>246</v>
      </c>
      <c r="D115" s="137"/>
      <c r="E115" s="138"/>
      <c r="F115" s="138"/>
      <c r="G115" s="139"/>
      <c r="H115" s="140"/>
      <c r="I115" s="140"/>
      <c r="O115" s="141">
        <v>1</v>
      </c>
    </row>
    <row r="116" spans="1:104">
      <c r="A116" s="142">
        <v>76</v>
      </c>
      <c r="B116" s="143" t="s">
        <v>247</v>
      </c>
      <c r="C116" s="144" t="s">
        <v>248</v>
      </c>
      <c r="D116" s="145" t="s">
        <v>78</v>
      </c>
      <c r="E116" s="146">
        <v>14.1168</v>
      </c>
      <c r="F116" s="146"/>
      <c r="G116" s="147">
        <f>E116*F116</f>
        <v>0</v>
      </c>
      <c r="O116" s="141">
        <v>2</v>
      </c>
      <c r="AA116" s="114">
        <v>12</v>
      </c>
      <c r="AB116" s="114">
        <v>0</v>
      </c>
      <c r="AC116" s="114">
        <v>76</v>
      </c>
      <c r="AZ116" s="114">
        <v>2</v>
      </c>
      <c r="BA116" s="114">
        <f>IF(AZ116=1,G116,0)</f>
        <v>0</v>
      </c>
      <c r="BB116" s="114">
        <f>IF(AZ116=2,G116,0)</f>
        <v>0</v>
      </c>
      <c r="BC116" s="114">
        <f>IF(AZ116=3,G116,0)</f>
        <v>0</v>
      </c>
      <c r="BD116" s="114">
        <f>IF(AZ116=4,G116,0)</f>
        <v>0</v>
      </c>
      <c r="BE116" s="114">
        <f>IF(AZ116=5,G116,0)</f>
        <v>0</v>
      </c>
      <c r="CZ116" s="114">
        <v>0</v>
      </c>
    </row>
    <row r="117" spans="1:104">
      <c r="A117" s="142">
        <v>77</v>
      </c>
      <c r="B117" s="143" t="s">
        <v>249</v>
      </c>
      <c r="C117" s="144" t="s">
        <v>250</v>
      </c>
      <c r="D117" s="145" t="s">
        <v>78</v>
      </c>
      <c r="E117" s="146">
        <v>15.528499999999999</v>
      </c>
      <c r="F117" s="146"/>
      <c r="G117" s="147">
        <f>E117*F117</f>
        <v>0</v>
      </c>
      <c r="O117" s="141">
        <v>2</v>
      </c>
      <c r="AA117" s="114">
        <v>12</v>
      </c>
      <c r="AB117" s="114">
        <v>1</v>
      </c>
      <c r="AC117" s="114">
        <v>77</v>
      </c>
      <c r="AZ117" s="114">
        <v>2</v>
      </c>
      <c r="BA117" s="114">
        <f>IF(AZ117=1,G117,0)</f>
        <v>0</v>
      </c>
      <c r="BB117" s="114">
        <f>IF(AZ117=2,G117,0)</f>
        <v>0</v>
      </c>
      <c r="BC117" s="114">
        <f>IF(AZ117=3,G117,0)</f>
        <v>0</v>
      </c>
      <c r="BD117" s="114">
        <f>IF(AZ117=4,G117,0)</f>
        <v>0</v>
      </c>
      <c r="BE117" s="114">
        <f>IF(AZ117=5,G117,0)</f>
        <v>0</v>
      </c>
      <c r="CZ117" s="114">
        <v>1.4800000000000001E-2</v>
      </c>
    </row>
    <row r="118" spans="1:104">
      <c r="A118" s="142">
        <v>78</v>
      </c>
      <c r="B118" s="143" t="s">
        <v>251</v>
      </c>
      <c r="C118" s="144" t="s">
        <v>252</v>
      </c>
      <c r="D118" s="145" t="s">
        <v>54</v>
      </c>
      <c r="E118" s="146">
        <v>47.43</v>
      </c>
      <c r="F118" s="146"/>
      <c r="G118" s="147">
        <f>E118*F118</f>
        <v>0</v>
      </c>
      <c r="O118" s="141">
        <v>2</v>
      </c>
      <c r="AA118" s="114">
        <v>12</v>
      </c>
      <c r="AB118" s="114">
        <v>0</v>
      </c>
      <c r="AC118" s="114">
        <v>78</v>
      </c>
      <c r="AZ118" s="114">
        <v>2</v>
      </c>
      <c r="BA118" s="114">
        <f>IF(AZ118=1,G118,0)</f>
        <v>0</v>
      </c>
      <c r="BB118" s="114">
        <f>IF(AZ118=2,G118,0)</f>
        <v>0</v>
      </c>
      <c r="BC118" s="114">
        <f>IF(AZ118=3,G118,0)</f>
        <v>0</v>
      </c>
      <c r="BD118" s="114">
        <f>IF(AZ118=4,G118,0)</f>
        <v>0</v>
      </c>
      <c r="BE118" s="114">
        <f>IF(AZ118=5,G118,0)</f>
        <v>0</v>
      </c>
      <c r="CZ118" s="114">
        <v>0</v>
      </c>
    </row>
    <row r="119" spans="1:104">
      <c r="A119" s="148"/>
      <c r="B119" s="149" t="s">
        <v>69</v>
      </c>
      <c r="C119" s="150" t="str">
        <f>CONCATENATE(B115," ",C115)</f>
        <v>762 Konstrukce tesařské</v>
      </c>
      <c r="D119" s="148"/>
      <c r="E119" s="151"/>
      <c r="F119" s="151"/>
      <c r="G119" s="152">
        <f>SUM(G115:G118)</f>
        <v>0</v>
      </c>
      <c r="O119" s="141">
        <v>4</v>
      </c>
      <c r="BA119" s="153">
        <f>SUM(BA115:BA118)</f>
        <v>0</v>
      </c>
      <c r="BB119" s="153">
        <f>SUM(BB115:BB118)</f>
        <v>0</v>
      </c>
      <c r="BC119" s="153">
        <f>SUM(BC115:BC118)</f>
        <v>0</v>
      </c>
      <c r="BD119" s="153">
        <f>SUM(BD115:BD118)</f>
        <v>0</v>
      </c>
      <c r="BE119" s="153">
        <f>SUM(BE115:BE118)</f>
        <v>0</v>
      </c>
    </row>
    <row r="120" spans="1:104">
      <c r="A120" s="134" t="s">
        <v>65</v>
      </c>
      <c r="B120" s="135" t="s">
        <v>253</v>
      </c>
      <c r="C120" s="136" t="s">
        <v>254</v>
      </c>
      <c r="D120" s="137"/>
      <c r="E120" s="138"/>
      <c r="F120" s="138"/>
      <c r="G120" s="139"/>
      <c r="H120" s="140"/>
      <c r="I120" s="140"/>
      <c r="O120" s="141">
        <v>1</v>
      </c>
    </row>
    <row r="121" spans="1:104">
      <c r="A121" s="142">
        <v>79</v>
      </c>
      <c r="B121" s="143" t="s">
        <v>255</v>
      </c>
      <c r="C121" s="144" t="s">
        <v>256</v>
      </c>
      <c r="D121" s="145" t="s">
        <v>112</v>
      </c>
      <c r="E121" s="146">
        <v>52</v>
      </c>
      <c r="F121" s="146"/>
      <c r="G121" s="147">
        <f t="shared" ref="G121:G132" si="30">E121*F121</f>
        <v>0</v>
      </c>
      <c r="O121" s="141">
        <v>2</v>
      </c>
      <c r="AA121" s="114">
        <v>12</v>
      </c>
      <c r="AB121" s="114">
        <v>0</v>
      </c>
      <c r="AC121" s="114">
        <v>79</v>
      </c>
      <c r="AZ121" s="114">
        <v>2</v>
      </c>
      <c r="BA121" s="114">
        <f t="shared" ref="BA121:BA132" si="31">IF(AZ121=1,G121,0)</f>
        <v>0</v>
      </c>
      <c r="BB121" s="114">
        <f t="shared" ref="BB121:BB132" si="32">IF(AZ121=2,G121,0)</f>
        <v>0</v>
      </c>
      <c r="BC121" s="114">
        <f t="shared" ref="BC121:BC132" si="33">IF(AZ121=3,G121,0)</f>
        <v>0</v>
      </c>
      <c r="BD121" s="114">
        <f t="shared" ref="BD121:BD132" si="34">IF(AZ121=4,G121,0)</f>
        <v>0</v>
      </c>
      <c r="BE121" s="114">
        <f t="shared" ref="BE121:BE132" si="35">IF(AZ121=5,G121,0)</f>
        <v>0</v>
      </c>
      <c r="CZ121" s="114">
        <v>3.3999999999999998E-3</v>
      </c>
    </row>
    <row r="122" spans="1:104" ht="22.5">
      <c r="A122" s="142">
        <v>80</v>
      </c>
      <c r="B122" s="143" t="s">
        <v>257</v>
      </c>
      <c r="C122" s="144" t="s">
        <v>258</v>
      </c>
      <c r="D122" s="145" t="s">
        <v>105</v>
      </c>
      <c r="E122" s="146">
        <v>4</v>
      </c>
      <c r="F122" s="146"/>
      <c r="G122" s="147">
        <f t="shared" si="30"/>
        <v>0</v>
      </c>
      <c r="O122" s="141">
        <v>2</v>
      </c>
      <c r="AA122" s="114">
        <v>12</v>
      </c>
      <c r="AB122" s="114">
        <v>0</v>
      </c>
      <c r="AC122" s="114">
        <v>80</v>
      </c>
      <c r="AZ122" s="114">
        <v>2</v>
      </c>
      <c r="BA122" s="114">
        <f t="shared" si="31"/>
        <v>0</v>
      </c>
      <c r="BB122" s="114">
        <f t="shared" si="32"/>
        <v>0</v>
      </c>
      <c r="BC122" s="114">
        <f t="shared" si="33"/>
        <v>0</v>
      </c>
      <c r="BD122" s="114">
        <f t="shared" si="34"/>
        <v>0</v>
      </c>
      <c r="BE122" s="114">
        <f t="shared" si="35"/>
        <v>0</v>
      </c>
      <c r="CZ122" s="114">
        <v>3.4000000000000002E-4</v>
      </c>
    </row>
    <row r="123" spans="1:104">
      <c r="A123" s="142">
        <v>81</v>
      </c>
      <c r="B123" s="143" t="s">
        <v>259</v>
      </c>
      <c r="C123" s="144" t="s">
        <v>260</v>
      </c>
      <c r="D123" s="145" t="s">
        <v>112</v>
      </c>
      <c r="E123" s="146">
        <v>33</v>
      </c>
      <c r="F123" s="146"/>
      <c r="G123" s="147">
        <f t="shared" si="30"/>
        <v>0</v>
      </c>
      <c r="O123" s="141">
        <v>2</v>
      </c>
      <c r="AA123" s="114">
        <v>12</v>
      </c>
      <c r="AB123" s="114">
        <v>0</v>
      </c>
      <c r="AC123" s="114">
        <v>81</v>
      </c>
      <c r="AZ123" s="114">
        <v>2</v>
      </c>
      <c r="BA123" s="114">
        <f t="shared" si="31"/>
        <v>0</v>
      </c>
      <c r="BB123" s="114">
        <f t="shared" si="32"/>
        <v>0</v>
      </c>
      <c r="BC123" s="114">
        <f t="shared" si="33"/>
        <v>0</v>
      </c>
      <c r="BD123" s="114">
        <f t="shared" si="34"/>
        <v>0</v>
      </c>
      <c r="BE123" s="114">
        <f t="shared" si="35"/>
        <v>0</v>
      </c>
      <c r="CZ123" s="114">
        <v>2.0500000000000002E-3</v>
      </c>
    </row>
    <row r="124" spans="1:104" ht="22.5">
      <c r="A124" s="142">
        <v>82</v>
      </c>
      <c r="B124" s="143" t="s">
        <v>261</v>
      </c>
      <c r="C124" s="144" t="s">
        <v>262</v>
      </c>
      <c r="D124" s="145" t="s">
        <v>112</v>
      </c>
      <c r="E124" s="146">
        <v>30</v>
      </c>
      <c r="F124" s="146"/>
      <c r="G124" s="147">
        <f t="shared" si="30"/>
        <v>0</v>
      </c>
      <c r="O124" s="141">
        <v>2</v>
      </c>
      <c r="AA124" s="114">
        <v>12</v>
      </c>
      <c r="AB124" s="114">
        <v>0</v>
      </c>
      <c r="AC124" s="114">
        <v>82</v>
      </c>
      <c r="AZ124" s="114">
        <v>2</v>
      </c>
      <c r="BA124" s="114">
        <f t="shared" si="31"/>
        <v>0</v>
      </c>
      <c r="BB124" s="114">
        <f t="shared" si="32"/>
        <v>0</v>
      </c>
      <c r="BC124" s="114">
        <f t="shared" si="33"/>
        <v>0</v>
      </c>
      <c r="BD124" s="114">
        <f t="shared" si="34"/>
        <v>0</v>
      </c>
      <c r="BE124" s="114">
        <f t="shared" si="35"/>
        <v>0</v>
      </c>
      <c r="CZ124" s="114">
        <v>3.4499999999999999E-3</v>
      </c>
    </row>
    <row r="125" spans="1:104" ht="22.5">
      <c r="A125" s="142">
        <v>83</v>
      </c>
      <c r="B125" s="143" t="s">
        <v>263</v>
      </c>
      <c r="C125" s="144" t="s">
        <v>264</v>
      </c>
      <c r="D125" s="145" t="s">
        <v>112</v>
      </c>
      <c r="E125" s="146">
        <v>33</v>
      </c>
      <c r="F125" s="146"/>
      <c r="G125" s="147">
        <f t="shared" si="30"/>
        <v>0</v>
      </c>
      <c r="O125" s="141">
        <v>2</v>
      </c>
      <c r="AA125" s="114">
        <v>12</v>
      </c>
      <c r="AB125" s="114">
        <v>0</v>
      </c>
      <c r="AC125" s="114">
        <v>83</v>
      </c>
      <c r="AZ125" s="114">
        <v>2</v>
      </c>
      <c r="BA125" s="114">
        <f t="shared" si="31"/>
        <v>0</v>
      </c>
      <c r="BB125" s="114">
        <f t="shared" si="32"/>
        <v>0</v>
      </c>
      <c r="BC125" s="114">
        <f t="shared" si="33"/>
        <v>0</v>
      </c>
      <c r="BD125" s="114">
        <f t="shared" si="34"/>
        <v>0</v>
      </c>
      <c r="BE125" s="114">
        <f t="shared" si="35"/>
        <v>0</v>
      </c>
      <c r="CZ125" s="114">
        <v>4.8199999999999996E-3</v>
      </c>
    </row>
    <row r="126" spans="1:104" ht="22.5">
      <c r="A126" s="142">
        <v>84</v>
      </c>
      <c r="B126" s="143" t="s">
        <v>265</v>
      </c>
      <c r="C126" s="144" t="s">
        <v>266</v>
      </c>
      <c r="D126" s="145" t="s">
        <v>112</v>
      </c>
      <c r="E126" s="146">
        <v>29</v>
      </c>
      <c r="F126" s="146"/>
      <c r="G126" s="147">
        <f t="shared" si="30"/>
        <v>0</v>
      </c>
      <c r="O126" s="141">
        <v>2</v>
      </c>
      <c r="AA126" s="114">
        <v>12</v>
      </c>
      <c r="AB126" s="114">
        <v>0</v>
      </c>
      <c r="AC126" s="114">
        <v>84</v>
      </c>
      <c r="AZ126" s="114">
        <v>2</v>
      </c>
      <c r="BA126" s="114">
        <f t="shared" si="31"/>
        <v>0</v>
      </c>
      <c r="BB126" s="114">
        <f t="shared" si="32"/>
        <v>0</v>
      </c>
      <c r="BC126" s="114">
        <f t="shared" si="33"/>
        <v>0</v>
      </c>
      <c r="BD126" s="114">
        <f t="shared" si="34"/>
        <v>0</v>
      </c>
      <c r="BE126" s="114">
        <f t="shared" si="35"/>
        <v>0</v>
      </c>
      <c r="CZ126" s="114">
        <v>4.8900000000000002E-3</v>
      </c>
    </row>
    <row r="127" spans="1:104" ht="22.5">
      <c r="A127" s="142">
        <v>85</v>
      </c>
      <c r="B127" s="143" t="s">
        <v>267</v>
      </c>
      <c r="C127" s="144" t="s">
        <v>268</v>
      </c>
      <c r="D127" s="145" t="s">
        <v>105</v>
      </c>
      <c r="E127" s="146">
        <v>2</v>
      </c>
      <c r="F127" s="146"/>
      <c r="G127" s="147">
        <f t="shared" si="30"/>
        <v>0</v>
      </c>
      <c r="O127" s="141">
        <v>2</v>
      </c>
      <c r="AA127" s="114">
        <v>12</v>
      </c>
      <c r="AB127" s="114">
        <v>0</v>
      </c>
      <c r="AC127" s="114">
        <v>85</v>
      </c>
      <c r="AZ127" s="114">
        <v>2</v>
      </c>
      <c r="BA127" s="114">
        <f t="shared" si="31"/>
        <v>0</v>
      </c>
      <c r="BB127" s="114">
        <f t="shared" si="32"/>
        <v>0</v>
      </c>
      <c r="BC127" s="114">
        <f t="shared" si="33"/>
        <v>0</v>
      </c>
      <c r="BD127" s="114">
        <f t="shared" si="34"/>
        <v>0</v>
      </c>
      <c r="BE127" s="114">
        <f t="shared" si="35"/>
        <v>0</v>
      </c>
      <c r="CZ127" s="114">
        <v>3.7399999999999998E-3</v>
      </c>
    </row>
    <row r="128" spans="1:104">
      <c r="A128" s="142">
        <v>86</v>
      </c>
      <c r="B128" s="143" t="s">
        <v>269</v>
      </c>
      <c r="C128" s="144" t="s">
        <v>270</v>
      </c>
      <c r="D128" s="145" t="s">
        <v>105</v>
      </c>
      <c r="E128" s="146">
        <v>1</v>
      </c>
      <c r="F128" s="146"/>
      <c r="G128" s="147">
        <f t="shared" si="30"/>
        <v>0</v>
      </c>
      <c r="O128" s="141">
        <v>2</v>
      </c>
      <c r="AA128" s="114">
        <v>12</v>
      </c>
      <c r="AB128" s="114">
        <v>0</v>
      </c>
      <c r="AC128" s="114">
        <v>86</v>
      </c>
      <c r="AZ128" s="114">
        <v>2</v>
      </c>
      <c r="BA128" s="114">
        <f t="shared" si="31"/>
        <v>0</v>
      </c>
      <c r="BB128" s="114">
        <f t="shared" si="32"/>
        <v>0</v>
      </c>
      <c r="BC128" s="114">
        <f t="shared" si="33"/>
        <v>0</v>
      </c>
      <c r="BD128" s="114">
        <f t="shared" si="34"/>
        <v>0</v>
      </c>
      <c r="BE128" s="114">
        <f t="shared" si="35"/>
        <v>0</v>
      </c>
      <c r="CZ128" s="114">
        <v>4.2700000000000004E-3</v>
      </c>
    </row>
    <row r="129" spans="1:104">
      <c r="A129" s="142">
        <v>87</v>
      </c>
      <c r="B129" s="143" t="s">
        <v>271</v>
      </c>
      <c r="C129" s="144" t="s">
        <v>272</v>
      </c>
      <c r="D129" s="145" t="s">
        <v>112</v>
      </c>
      <c r="E129" s="146">
        <v>12</v>
      </c>
      <c r="F129" s="146"/>
      <c r="G129" s="147">
        <f t="shared" si="30"/>
        <v>0</v>
      </c>
      <c r="O129" s="141">
        <v>2</v>
      </c>
      <c r="AA129" s="114">
        <v>12</v>
      </c>
      <c r="AB129" s="114">
        <v>0</v>
      </c>
      <c r="AC129" s="114">
        <v>87</v>
      </c>
      <c r="AZ129" s="114">
        <v>2</v>
      </c>
      <c r="BA129" s="114">
        <f t="shared" si="31"/>
        <v>0</v>
      </c>
      <c r="BB129" s="114">
        <f t="shared" si="32"/>
        <v>0</v>
      </c>
      <c r="BC129" s="114">
        <f t="shared" si="33"/>
        <v>0</v>
      </c>
      <c r="BD129" s="114">
        <f t="shared" si="34"/>
        <v>0</v>
      </c>
      <c r="BE129" s="114">
        <f t="shared" si="35"/>
        <v>0</v>
      </c>
      <c r="CZ129" s="114">
        <v>0</v>
      </c>
    </row>
    <row r="130" spans="1:104">
      <c r="A130" s="142">
        <v>88</v>
      </c>
      <c r="B130" s="143" t="s">
        <v>273</v>
      </c>
      <c r="C130" s="144" t="s">
        <v>274</v>
      </c>
      <c r="D130" s="145" t="s">
        <v>78</v>
      </c>
      <c r="E130" s="146">
        <v>3.3</v>
      </c>
      <c r="F130" s="146"/>
      <c r="G130" s="147">
        <f t="shared" si="30"/>
        <v>0</v>
      </c>
      <c r="O130" s="141">
        <v>2</v>
      </c>
      <c r="AA130" s="114">
        <v>12</v>
      </c>
      <c r="AB130" s="114">
        <v>0</v>
      </c>
      <c r="AC130" s="114">
        <v>88</v>
      </c>
      <c r="AZ130" s="114">
        <v>2</v>
      </c>
      <c r="BA130" s="114">
        <f t="shared" si="31"/>
        <v>0</v>
      </c>
      <c r="BB130" s="114">
        <f t="shared" si="32"/>
        <v>0</v>
      </c>
      <c r="BC130" s="114">
        <f t="shared" si="33"/>
        <v>0</v>
      </c>
      <c r="BD130" s="114">
        <f t="shared" si="34"/>
        <v>0</v>
      </c>
      <c r="BE130" s="114">
        <f t="shared" si="35"/>
        <v>0</v>
      </c>
      <c r="CZ130" s="114">
        <v>5.4999999999999997E-3</v>
      </c>
    </row>
    <row r="131" spans="1:104" ht="22.5">
      <c r="A131" s="142">
        <v>89</v>
      </c>
      <c r="B131" s="143" t="s">
        <v>275</v>
      </c>
      <c r="C131" s="144" t="s">
        <v>276</v>
      </c>
      <c r="D131" s="145" t="s">
        <v>78</v>
      </c>
      <c r="E131" s="146">
        <v>4.0999999999999996</v>
      </c>
      <c r="F131" s="146"/>
      <c r="G131" s="147">
        <f t="shared" si="30"/>
        <v>0</v>
      </c>
      <c r="O131" s="141">
        <v>2</v>
      </c>
      <c r="AA131" s="114">
        <v>12</v>
      </c>
      <c r="AB131" s="114">
        <v>0</v>
      </c>
      <c r="AC131" s="114">
        <v>89</v>
      </c>
      <c r="AZ131" s="114">
        <v>2</v>
      </c>
      <c r="BA131" s="114">
        <f t="shared" si="31"/>
        <v>0</v>
      </c>
      <c r="BB131" s="114">
        <f t="shared" si="32"/>
        <v>0</v>
      </c>
      <c r="BC131" s="114">
        <f t="shared" si="33"/>
        <v>0</v>
      </c>
      <c r="BD131" s="114">
        <f t="shared" si="34"/>
        <v>0</v>
      </c>
      <c r="BE131" s="114">
        <f t="shared" si="35"/>
        <v>0</v>
      </c>
      <c r="CZ131" s="114">
        <v>0</v>
      </c>
    </row>
    <row r="132" spans="1:104">
      <c r="A132" s="142">
        <v>90</v>
      </c>
      <c r="B132" s="143" t="s">
        <v>277</v>
      </c>
      <c r="C132" s="144" t="s">
        <v>278</v>
      </c>
      <c r="D132" s="145" t="s">
        <v>54</v>
      </c>
      <c r="E132" s="146">
        <v>1363.55</v>
      </c>
      <c r="F132" s="146"/>
      <c r="G132" s="147">
        <f t="shared" si="30"/>
        <v>0</v>
      </c>
      <c r="O132" s="141">
        <v>2</v>
      </c>
      <c r="AA132" s="114">
        <v>12</v>
      </c>
      <c r="AB132" s="114">
        <v>0</v>
      </c>
      <c r="AC132" s="114">
        <v>90</v>
      </c>
      <c r="AZ132" s="114">
        <v>2</v>
      </c>
      <c r="BA132" s="114">
        <f t="shared" si="31"/>
        <v>0</v>
      </c>
      <c r="BB132" s="114">
        <f t="shared" si="32"/>
        <v>0</v>
      </c>
      <c r="BC132" s="114">
        <f t="shared" si="33"/>
        <v>0</v>
      </c>
      <c r="BD132" s="114">
        <f t="shared" si="34"/>
        <v>0</v>
      </c>
      <c r="BE132" s="114">
        <f t="shared" si="35"/>
        <v>0</v>
      </c>
      <c r="CZ132" s="114">
        <v>0</v>
      </c>
    </row>
    <row r="133" spans="1:104">
      <c r="A133" s="148"/>
      <c r="B133" s="149" t="s">
        <v>69</v>
      </c>
      <c r="C133" s="150" t="str">
        <f>CONCATENATE(B120," ",C120)</f>
        <v>764 Konstrukce klempířské</v>
      </c>
      <c r="D133" s="148"/>
      <c r="E133" s="151"/>
      <c r="F133" s="151"/>
      <c r="G133" s="152">
        <f>SUM(G120:G132)</f>
        <v>0</v>
      </c>
      <c r="O133" s="141">
        <v>4</v>
      </c>
      <c r="BA133" s="153">
        <f>SUM(BA120:BA132)</f>
        <v>0</v>
      </c>
      <c r="BB133" s="153">
        <f>SUM(BB120:BB132)</f>
        <v>0</v>
      </c>
      <c r="BC133" s="153">
        <f>SUM(BC120:BC132)</f>
        <v>0</v>
      </c>
      <c r="BD133" s="153">
        <f>SUM(BD120:BD132)</f>
        <v>0</v>
      </c>
      <c r="BE133" s="153">
        <f>SUM(BE120:BE132)</f>
        <v>0</v>
      </c>
    </row>
    <row r="134" spans="1:104">
      <c r="A134" s="134" t="s">
        <v>65</v>
      </c>
      <c r="B134" s="135" t="s">
        <v>279</v>
      </c>
      <c r="C134" s="136" t="s">
        <v>280</v>
      </c>
      <c r="D134" s="137"/>
      <c r="E134" s="138"/>
      <c r="F134" s="138"/>
      <c r="G134" s="139"/>
      <c r="H134" s="140"/>
      <c r="I134" s="140"/>
      <c r="O134" s="141">
        <v>1</v>
      </c>
    </row>
    <row r="135" spans="1:104" ht="22.5">
      <c r="A135" s="142">
        <v>91</v>
      </c>
      <c r="B135" s="143" t="s">
        <v>281</v>
      </c>
      <c r="C135" s="144" t="s">
        <v>282</v>
      </c>
      <c r="D135" s="145" t="s">
        <v>133</v>
      </c>
      <c r="E135" s="146">
        <v>6</v>
      </c>
      <c r="F135" s="146"/>
      <c r="G135" s="147">
        <f t="shared" ref="G135:G143" si="36">E135*F135</f>
        <v>0</v>
      </c>
      <c r="O135" s="141">
        <v>2</v>
      </c>
      <c r="AA135" s="114">
        <v>12</v>
      </c>
      <c r="AB135" s="114">
        <v>0</v>
      </c>
      <c r="AC135" s="114">
        <v>91</v>
      </c>
      <c r="AZ135" s="114">
        <v>2</v>
      </c>
      <c r="BA135" s="114">
        <f t="shared" ref="BA135:BA143" si="37">IF(AZ135=1,G135,0)</f>
        <v>0</v>
      </c>
      <c r="BB135" s="114">
        <f t="shared" ref="BB135:BB143" si="38">IF(AZ135=2,G135,0)</f>
        <v>0</v>
      </c>
      <c r="BC135" s="114">
        <f t="shared" ref="BC135:BC143" si="39">IF(AZ135=3,G135,0)</f>
        <v>0</v>
      </c>
      <c r="BD135" s="114">
        <f t="shared" ref="BD135:BD143" si="40">IF(AZ135=4,G135,0)</f>
        <v>0</v>
      </c>
      <c r="BE135" s="114">
        <f t="shared" ref="BE135:BE143" si="41">IF(AZ135=5,G135,0)</f>
        <v>0</v>
      </c>
      <c r="CZ135" s="114">
        <v>0</v>
      </c>
    </row>
    <row r="136" spans="1:104" ht="22.5">
      <c r="A136" s="142">
        <v>92</v>
      </c>
      <c r="B136" s="143" t="s">
        <v>283</v>
      </c>
      <c r="C136" s="144" t="s">
        <v>284</v>
      </c>
      <c r="D136" s="145" t="s">
        <v>133</v>
      </c>
      <c r="E136" s="146">
        <v>1</v>
      </c>
      <c r="F136" s="146"/>
      <c r="G136" s="147">
        <f t="shared" si="36"/>
        <v>0</v>
      </c>
      <c r="O136" s="141">
        <v>2</v>
      </c>
      <c r="AA136" s="114">
        <v>12</v>
      </c>
      <c r="AB136" s="114">
        <v>0</v>
      </c>
      <c r="AC136" s="114">
        <v>92</v>
      </c>
      <c r="AZ136" s="114">
        <v>2</v>
      </c>
      <c r="BA136" s="114">
        <f t="shared" si="37"/>
        <v>0</v>
      </c>
      <c r="BB136" s="114">
        <f t="shared" si="38"/>
        <v>0</v>
      </c>
      <c r="BC136" s="114">
        <f t="shared" si="39"/>
        <v>0</v>
      </c>
      <c r="BD136" s="114">
        <f t="shared" si="40"/>
        <v>0</v>
      </c>
      <c r="BE136" s="114">
        <f t="shared" si="41"/>
        <v>0</v>
      </c>
      <c r="CZ136" s="114">
        <v>0</v>
      </c>
    </row>
    <row r="137" spans="1:104" ht="22.5">
      <c r="A137" s="142">
        <v>93</v>
      </c>
      <c r="B137" s="143" t="s">
        <v>285</v>
      </c>
      <c r="C137" s="144" t="s">
        <v>286</v>
      </c>
      <c r="D137" s="145" t="s">
        <v>68</v>
      </c>
      <c r="E137" s="146">
        <v>14</v>
      </c>
      <c r="F137" s="146"/>
      <c r="G137" s="147">
        <f t="shared" si="36"/>
        <v>0</v>
      </c>
      <c r="O137" s="141">
        <v>2</v>
      </c>
      <c r="AA137" s="114">
        <v>12</v>
      </c>
      <c r="AB137" s="114">
        <v>0</v>
      </c>
      <c r="AC137" s="114">
        <v>93</v>
      </c>
      <c r="AZ137" s="114">
        <v>2</v>
      </c>
      <c r="BA137" s="114">
        <f t="shared" si="37"/>
        <v>0</v>
      </c>
      <c r="BB137" s="114">
        <f t="shared" si="38"/>
        <v>0</v>
      </c>
      <c r="BC137" s="114">
        <f t="shared" si="39"/>
        <v>0</v>
      </c>
      <c r="BD137" s="114">
        <f t="shared" si="40"/>
        <v>0</v>
      </c>
      <c r="BE137" s="114">
        <f t="shared" si="41"/>
        <v>0</v>
      </c>
      <c r="CZ137" s="114">
        <v>0</v>
      </c>
    </row>
    <row r="138" spans="1:104" ht="22.5">
      <c r="A138" s="142">
        <v>94</v>
      </c>
      <c r="B138" s="143" t="s">
        <v>287</v>
      </c>
      <c r="C138" s="144" t="s">
        <v>288</v>
      </c>
      <c r="D138" s="145" t="s">
        <v>68</v>
      </c>
      <c r="E138" s="146">
        <v>1</v>
      </c>
      <c r="F138" s="146"/>
      <c r="G138" s="147">
        <f t="shared" si="36"/>
        <v>0</v>
      </c>
      <c r="O138" s="141">
        <v>2</v>
      </c>
      <c r="AA138" s="114">
        <v>12</v>
      </c>
      <c r="AB138" s="114">
        <v>0</v>
      </c>
      <c r="AC138" s="114">
        <v>94</v>
      </c>
      <c r="AZ138" s="114">
        <v>2</v>
      </c>
      <c r="BA138" s="114">
        <f t="shared" si="37"/>
        <v>0</v>
      </c>
      <c r="BB138" s="114">
        <f t="shared" si="38"/>
        <v>0</v>
      </c>
      <c r="BC138" s="114">
        <f t="shared" si="39"/>
        <v>0</v>
      </c>
      <c r="BD138" s="114">
        <f t="shared" si="40"/>
        <v>0</v>
      </c>
      <c r="BE138" s="114">
        <f t="shared" si="41"/>
        <v>0</v>
      </c>
      <c r="CZ138" s="114">
        <v>0</v>
      </c>
    </row>
    <row r="139" spans="1:104" ht="22.5">
      <c r="A139" s="142">
        <v>95</v>
      </c>
      <c r="B139" s="143" t="s">
        <v>289</v>
      </c>
      <c r="C139" s="144" t="s">
        <v>290</v>
      </c>
      <c r="D139" s="145" t="s">
        <v>68</v>
      </c>
      <c r="E139" s="146">
        <v>2</v>
      </c>
      <c r="F139" s="146"/>
      <c r="G139" s="147">
        <f t="shared" si="36"/>
        <v>0</v>
      </c>
      <c r="O139" s="141">
        <v>2</v>
      </c>
      <c r="AA139" s="114">
        <v>12</v>
      </c>
      <c r="AB139" s="114">
        <v>0</v>
      </c>
      <c r="AC139" s="114">
        <v>95</v>
      </c>
      <c r="AZ139" s="114">
        <v>2</v>
      </c>
      <c r="BA139" s="114">
        <f t="shared" si="37"/>
        <v>0</v>
      </c>
      <c r="BB139" s="114">
        <f t="shared" si="38"/>
        <v>0</v>
      </c>
      <c r="BC139" s="114">
        <f t="shared" si="39"/>
        <v>0</v>
      </c>
      <c r="BD139" s="114">
        <f t="shared" si="40"/>
        <v>0</v>
      </c>
      <c r="BE139" s="114">
        <f t="shared" si="41"/>
        <v>0</v>
      </c>
      <c r="CZ139" s="114">
        <v>0</v>
      </c>
    </row>
    <row r="140" spans="1:104" ht="22.5">
      <c r="A140" s="142">
        <v>96</v>
      </c>
      <c r="B140" s="143" t="s">
        <v>291</v>
      </c>
      <c r="C140" s="144" t="s">
        <v>292</v>
      </c>
      <c r="D140" s="145" t="s">
        <v>68</v>
      </c>
      <c r="E140" s="146">
        <v>7</v>
      </c>
      <c r="F140" s="146"/>
      <c r="G140" s="147">
        <f t="shared" si="36"/>
        <v>0</v>
      </c>
      <c r="O140" s="141">
        <v>2</v>
      </c>
      <c r="AA140" s="114">
        <v>12</v>
      </c>
      <c r="AB140" s="114">
        <v>0</v>
      </c>
      <c r="AC140" s="114">
        <v>96</v>
      </c>
      <c r="AZ140" s="114">
        <v>2</v>
      </c>
      <c r="BA140" s="114">
        <f t="shared" si="37"/>
        <v>0</v>
      </c>
      <c r="BB140" s="114">
        <f t="shared" si="38"/>
        <v>0</v>
      </c>
      <c r="BC140" s="114">
        <f t="shared" si="39"/>
        <v>0</v>
      </c>
      <c r="BD140" s="114">
        <f t="shared" si="40"/>
        <v>0</v>
      </c>
      <c r="BE140" s="114">
        <f t="shared" si="41"/>
        <v>0</v>
      </c>
      <c r="CZ140" s="114">
        <v>0</v>
      </c>
    </row>
    <row r="141" spans="1:104" ht="22.5">
      <c r="A141" s="142">
        <v>97</v>
      </c>
      <c r="B141" s="143" t="s">
        <v>293</v>
      </c>
      <c r="C141" s="144" t="s">
        <v>294</v>
      </c>
      <c r="D141" s="145" t="s">
        <v>133</v>
      </c>
      <c r="E141" s="146">
        <v>1</v>
      </c>
      <c r="F141" s="146"/>
      <c r="G141" s="147">
        <f t="shared" si="36"/>
        <v>0</v>
      </c>
      <c r="O141" s="141">
        <v>2</v>
      </c>
      <c r="AA141" s="114">
        <v>12</v>
      </c>
      <c r="AB141" s="114">
        <v>0</v>
      </c>
      <c r="AC141" s="114">
        <v>97</v>
      </c>
      <c r="AZ141" s="114">
        <v>2</v>
      </c>
      <c r="BA141" s="114">
        <f t="shared" si="37"/>
        <v>0</v>
      </c>
      <c r="BB141" s="114">
        <f t="shared" si="38"/>
        <v>0</v>
      </c>
      <c r="BC141" s="114">
        <f t="shared" si="39"/>
        <v>0</v>
      </c>
      <c r="BD141" s="114">
        <f t="shared" si="40"/>
        <v>0</v>
      </c>
      <c r="BE141" s="114">
        <f t="shared" si="41"/>
        <v>0</v>
      </c>
      <c r="CZ141" s="114">
        <v>0</v>
      </c>
    </row>
    <row r="142" spans="1:104">
      <c r="A142" s="142">
        <v>98</v>
      </c>
      <c r="B142" s="143" t="s">
        <v>295</v>
      </c>
      <c r="C142" s="144" t="s">
        <v>296</v>
      </c>
      <c r="D142" s="145" t="s">
        <v>78</v>
      </c>
      <c r="E142" s="146">
        <v>6.55</v>
      </c>
      <c r="F142" s="146"/>
      <c r="G142" s="147">
        <f t="shared" si="36"/>
        <v>0</v>
      </c>
      <c r="O142" s="141">
        <v>2</v>
      </c>
      <c r="AA142" s="114">
        <v>12</v>
      </c>
      <c r="AB142" s="114">
        <v>0</v>
      </c>
      <c r="AC142" s="114">
        <v>98</v>
      </c>
      <c r="AZ142" s="114">
        <v>2</v>
      </c>
      <c r="BA142" s="114">
        <f t="shared" si="37"/>
        <v>0</v>
      </c>
      <c r="BB142" s="114">
        <f t="shared" si="38"/>
        <v>0</v>
      </c>
      <c r="BC142" s="114">
        <f t="shared" si="39"/>
        <v>0</v>
      </c>
      <c r="BD142" s="114">
        <f t="shared" si="40"/>
        <v>0</v>
      </c>
      <c r="BE142" s="114">
        <f t="shared" si="41"/>
        <v>0</v>
      </c>
      <c r="CZ142" s="114">
        <v>0</v>
      </c>
    </row>
    <row r="143" spans="1:104">
      <c r="A143" s="142">
        <v>99</v>
      </c>
      <c r="B143" s="143" t="s">
        <v>297</v>
      </c>
      <c r="C143" s="144" t="s">
        <v>298</v>
      </c>
      <c r="D143" s="145" t="s">
        <v>54</v>
      </c>
      <c r="E143" s="146">
        <v>3278.45</v>
      </c>
      <c r="F143" s="146"/>
      <c r="G143" s="147">
        <f t="shared" si="36"/>
        <v>0</v>
      </c>
      <c r="O143" s="141">
        <v>2</v>
      </c>
      <c r="AA143" s="114">
        <v>12</v>
      </c>
      <c r="AB143" s="114">
        <v>0</v>
      </c>
      <c r="AC143" s="114">
        <v>99</v>
      </c>
      <c r="AZ143" s="114">
        <v>2</v>
      </c>
      <c r="BA143" s="114">
        <f t="shared" si="37"/>
        <v>0</v>
      </c>
      <c r="BB143" s="114">
        <f t="shared" si="38"/>
        <v>0</v>
      </c>
      <c r="BC143" s="114">
        <f t="shared" si="39"/>
        <v>0</v>
      </c>
      <c r="BD143" s="114">
        <f t="shared" si="40"/>
        <v>0</v>
      </c>
      <c r="BE143" s="114">
        <f t="shared" si="41"/>
        <v>0</v>
      </c>
      <c r="CZ143" s="114">
        <v>0</v>
      </c>
    </row>
    <row r="144" spans="1:104">
      <c r="A144" s="148"/>
      <c r="B144" s="149" t="s">
        <v>69</v>
      </c>
      <c r="C144" s="150" t="str">
        <f>CONCATENATE(B134," ",C134)</f>
        <v>766 Konstrukce truhlářské</v>
      </c>
      <c r="D144" s="148"/>
      <c r="E144" s="151"/>
      <c r="F144" s="151"/>
      <c r="G144" s="152">
        <f>SUM(G134:G143)</f>
        <v>0</v>
      </c>
      <c r="O144" s="141">
        <v>4</v>
      </c>
      <c r="BA144" s="153">
        <f>SUM(BA134:BA143)</f>
        <v>0</v>
      </c>
      <c r="BB144" s="153">
        <f>SUM(BB134:BB143)</f>
        <v>0</v>
      </c>
      <c r="BC144" s="153">
        <f>SUM(BC134:BC143)</f>
        <v>0</v>
      </c>
      <c r="BD144" s="153">
        <f>SUM(BD134:BD143)</f>
        <v>0</v>
      </c>
      <c r="BE144" s="153">
        <f>SUM(BE134:BE143)</f>
        <v>0</v>
      </c>
    </row>
    <row r="145" spans="1:104">
      <c r="A145" s="134" t="s">
        <v>65</v>
      </c>
      <c r="B145" s="135" t="s">
        <v>299</v>
      </c>
      <c r="C145" s="136" t="s">
        <v>300</v>
      </c>
      <c r="D145" s="137"/>
      <c r="E145" s="138"/>
      <c r="F145" s="138"/>
      <c r="G145" s="139"/>
      <c r="H145" s="140"/>
      <c r="I145" s="140"/>
      <c r="O145" s="141">
        <v>1</v>
      </c>
    </row>
    <row r="146" spans="1:104">
      <c r="A146" s="142">
        <v>100</v>
      </c>
      <c r="B146" s="143" t="s">
        <v>301</v>
      </c>
      <c r="C146" s="144" t="s">
        <v>302</v>
      </c>
      <c r="D146" s="145" t="s">
        <v>68</v>
      </c>
      <c r="E146" s="146">
        <v>5</v>
      </c>
      <c r="F146" s="146"/>
      <c r="G146" s="147">
        <f t="shared" ref="G146:G157" si="42">E146*F146</f>
        <v>0</v>
      </c>
      <c r="O146" s="141">
        <v>2</v>
      </c>
      <c r="AA146" s="114">
        <v>12</v>
      </c>
      <c r="AB146" s="114">
        <v>0</v>
      </c>
      <c r="AC146" s="114">
        <v>100</v>
      </c>
      <c r="AZ146" s="114">
        <v>2</v>
      </c>
      <c r="BA146" s="114">
        <f t="shared" ref="BA146:BA157" si="43">IF(AZ146=1,G146,0)</f>
        <v>0</v>
      </c>
      <c r="BB146" s="114">
        <f t="shared" ref="BB146:BB157" si="44">IF(AZ146=2,G146,0)</f>
        <v>0</v>
      </c>
      <c r="BC146" s="114">
        <f t="shared" ref="BC146:BC157" si="45">IF(AZ146=3,G146,0)</f>
        <v>0</v>
      </c>
      <c r="BD146" s="114">
        <f t="shared" ref="BD146:BD157" si="46">IF(AZ146=4,G146,0)</f>
        <v>0</v>
      </c>
      <c r="BE146" s="114">
        <f t="shared" ref="BE146:BE157" si="47">IF(AZ146=5,G146,0)</f>
        <v>0</v>
      </c>
      <c r="CZ146" s="114">
        <v>0</v>
      </c>
    </row>
    <row r="147" spans="1:104">
      <c r="A147" s="142">
        <v>101</v>
      </c>
      <c r="B147" s="143" t="s">
        <v>303</v>
      </c>
      <c r="C147" s="144" t="s">
        <v>304</v>
      </c>
      <c r="D147" s="145" t="s">
        <v>133</v>
      </c>
      <c r="E147" s="146">
        <v>1</v>
      </c>
      <c r="F147" s="146"/>
      <c r="G147" s="147">
        <f t="shared" si="42"/>
        <v>0</v>
      </c>
      <c r="O147" s="141">
        <v>2</v>
      </c>
      <c r="AA147" s="114">
        <v>12</v>
      </c>
      <c r="AB147" s="114">
        <v>0</v>
      </c>
      <c r="AC147" s="114">
        <v>101</v>
      </c>
      <c r="AZ147" s="114">
        <v>2</v>
      </c>
      <c r="BA147" s="114">
        <f t="shared" si="43"/>
        <v>0</v>
      </c>
      <c r="BB147" s="114">
        <f t="shared" si="44"/>
        <v>0</v>
      </c>
      <c r="BC147" s="114">
        <f t="shared" si="45"/>
        <v>0</v>
      </c>
      <c r="BD147" s="114">
        <f t="shared" si="46"/>
        <v>0</v>
      </c>
      <c r="BE147" s="114">
        <f t="shared" si="47"/>
        <v>0</v>
      </c>
      <c r="CZ147" s="114">
        <v>0</v>
      </c>
    </row>
    <row r="148" spans="1:104">
      <c r="A148" s="142">
        <v>102</v>
      </c>
      <c r="B148" s="143" t="s">
        <v>305</v>
      </c>
      <c r="C148" s="144" t="s">
        <v>306</v>
      </c>
      <c r="D148" s="145" t="s">
        <v>133</v>
      </c>
      <c r="E148" s="146">
        <v>14</v>
      </c>
      <c r="F148" s="146"/>
      <c r="G148" s="147">
        <f t="shared" si="42"/>
        <v>0</v>
      </c>
      <c r="O148" s="141">
        <v>2</v>
      </c>
      <c r="AA148" s="114">
        <v>12</v>
      </c>
      <c r="AB148" s="114">
        <v>0</v>
      </c>
      <c r="AC148" s="114">
        <v>102</v>
      </c>
      <c r="AZ148" s="114">
        <v>2</v>
      </c>
      <c r="BA148" s="114">
        <f t="shared" si="43"/>
        <v>0</v>
      </c>
      <c r="BB148" s="114">
        <f t="shared" si="44"/>
        <v>0</v>
      </c>
      <c r="BC148" s="114">
        <f t="shared" si="45"/>
        <v>0</v>
      </c>
      <c r="BD148" s="114">
        <f t="shared" si="46"/>
        <v>0</v>
      </c>
      <c r="BE148" s="114">
        <f t="shared" si="47"/>
        <v>0</v>
      </c>
      <c r="CZ148" s="114">
        <v>0</v>
      </c>
    </row>
    <row r="149" spans="1:104">
      <c r="A149" s="142">
        <v>103</v>
      </c>
      <c r="B149" s="143" t="s">
        <v>307</v>
      </c>
      <c r="C149" s="144" t="s">
        <v>308</v>
      </c>
      <c r="D149" s="145" t="s">
        <v>68</v>
      </c>
      <c r="E149" s="146">
        <v>1</v>
      </c>
      <c r="F149" s="146"/>
      <c r="G149" s="147">
        <f t="shared" si="42"/>
        <v>0</v>
      </c>
      <c r="O149" s="141">
        <v>2</v>
      </c>
      <c r="AA149" s="114">
        <v>12</v>
      </c>
      <c r="AB149" s="114">
        <v>0</v>
      </c>
      <c r="AC149" s="114">
        <v>103</v>
      </c>
      <c r="AZ149" s="114">
        <v>2</v>
      </c>
      <c r="BA149" s="114">
        <f t="shared" si="43"/>
        <v>0</v>
      </c>
      <c r="BB149" s="114">
        <f t="shared" si="44"/>
        <v>0</v>
      </c>
      <c r="BC149" s="114">
        <f t="shared" si="45"/>
        <v>0</v>
      </c>
      <c r="BD149" s="114">
        <f t="shared" si="46"/>
        <v>0</v>
      </c>
      <c r="BE149" s="114">
        <f t="shared" si="47"/>
        <v>0</v>
      </c>
      <c r="CZ149" s="114">
        <v>0</v>
      </c>
    </row>
    <row r="150" spans="1:104">
      <c r="A150" s="142">
        <v>104</v>
      </c>
      <c r="B150" s="143" t="s">
        <v>309</v>
      </c>
      <c r="C150" s="144" t="s">
        <v>310</v>
      </c>
      <c r="D150" s="145" t="s">
        <v>133</v>
      </c>
      <c r="E150" s="146">
        <v>2</v>
      </c>
      <c r="F150" s="146"/>
      <c r="G150" s="147">
        <f t="shared" si="42"/>
        <v>0</v>
      </c>
      <c r="O150" s="141">
        <v>2</v>
      </c>
      <c r="AA150" s="114">
        <v>12</v>
      </c>
      <c r="AB150" s="114">
        <v>0</v>
      </c>
      <c r="AC150" s="114">
        <v>104</v>
      </c>
      <c r="AZ150" s="114">
        <v>2</v>
      </c>
      <c r="BA150" s="114">
        <f t="shared" si="43"/>
        <v>0</v>
      </c>
      <c r="BB150" s="114">
        <f t="shared" si="44"/>
        <v>0</v>
      </c>
      <c r="BC150" s="114">
        <f t="shared" si="45"/>
        <v>0</v>
      </c>
      <c r="BD150" s="114">
        <f t="shared" si="46"/>
        <v>0</v>
      </c>
      <c r="BE150" s="114">
        <f t="shared" si="47"/>
        <v>0</v>
      </c>
      <c r="CZ150" s="114">
        <v>0</v>
      </c>
    </row>
    <row r="151" spans="1:104">
      <c r="A151" s="142">
        <v>105</v>
      </c>
      <c r="B151" s="143" t="s">
        <v>311</v>
      </c>
      <c r="C151" s="144" t="s">
        <v>312</v>
      </c>
      <c r="D151" s="145" t="s">
        <v>133</v>
      </c>
      <c r="E151" s="146">
        <v>7</v>
      </c>
      <c r="F151" s="146"/>
      <c r="G151" s="147">
        <f t="shared" si="42"/>
        <v>0</v>
      </c>
      <c r="O151" s="141">
        <v>2</v>
      </c>
      <c r="AA151" s="114">
        <v>12</v>
      </c>
      <c r="AB151" s="114">
        <v>0</v>
      </c>
      <c r="AC151" s="114">
        <v>105</v>
      </c>
      <c r="AZ151" s="114">
        <v>2</v>
      </c>
      <c r="BA151" s="114">
        <f t="shared" si="43"/>
        <v>0</v>
      </c>
      <c r="BB151" s="114">
        <f t="shared" si="44"/>
        <v>0</v>
      </c>
      <c r="BC151" s="114">
        <f t="shared" si="45"/>
        <v>0</v>
      </c>
      <c r="BD151" s="114">
        <f t="shared" si="46"/>
        <v>0</v>
      </c>
      <c r="BE151" s="114">
        <f t="shared" si="47"/>
        <v>0</v>
      </c>
      <c r="CZ151" s="114">
        <v>0</v>
      </c>
    </row>
    <row r="152" spans="1:104">
      <c r="A152" s="142">
        <v>106</v>
      </c>
      <c r="B152" s="143" t="s">
        <v>313</v>
      </c>
      <c r="C152" s="144" t="s">
        <v>314</v>
      </c>
      <c r="D152" s="145" t="s">
        <v>68</v>
      </c>
      <c r="E152" s="146">
        <v>1</v>
      </c>
      <c r="F152" s="146"/>
      <c r="G152" s="147">
        <f t="shared" si="42"/>
        <v>0</v>
      </c>
      <c r="O152" s="141">
        <v>2</v>
      </c>
      <c r="AA152" s="114">
        <v>12</v>
      </c>
      <c r="AB152" s="114">
        <v>0</v>
      </c>
      <c r="AC152" s="114">
        <v>106</v>
      </c>
      <c r="AZ152" s="114">
        <v>2</v>
      </c>
      <c r="BA152" s="114">
        <f t="shared" si="43"/>
        <v>0</v>
      </c>
      <c r="BB152" s="114">
        <f t="shared" si="44"/>
        <v>0</v>
      </c>
      <c r="BC152" s="114">
        <f t="shared" si="45"/>
        <v>0</v>
      </c>
      <c r="BD152" s="114">
        <f t="shared" si="46"/>
        <v>0</v>
      </c>
      <c r="BE152" s="114">
        <f t="shared" si="47"/>
        <v>0</v>
      </c>
      <c r="CZ152" s="114">
        <v>0</v>
      </c>
    </row>
    <row r="153" spans="1:104">
      <c r="A153" s="142">
        <v>107</v>
      </c>
      <c r="B153" s="143" t="s">
        <v>315</v>
      </c>
      <c r="C153" s="144" t="s">
        <v>316</v>
      </c>
      <c r="D153" s="145" t="s">
        <v>68</v>
      </c>
      <c r="E153" s="146">
        <v>2</v>
      </c>
      <c r="F153" s="146"/>
      <c r="G153" s="147">
        <f t="shared" si="42"/>
        <v>0</v>
      </c>
      <c r="O153" s="141">
        <v>2</v>
      </c>
      <c r="AA153" s="114">
        <v>12</v>
      </c>
      <c r="AB153" s="114">
        <v>0</v>
      </c>
      <c r="AC153" s="114">
        <v>107</v>
      </c>
      <c r="AZ153" s="114">
        <v>2</v>
      </c>
      <c r="BA153" s="114">
        <f t="shared" si="43"/>
        <v>0</v>
      </c>
      <c r="BB153" s="114">
        <f t="shared" si="44"/>
        <v>0</v>
      </c>
      <c r="BC153" s="114">
        <f t="shared" si="45"/>
        <v>0</v>
      </c>
      <c r="BD153" s="114">
        <f t="shared" si="46"/>
        <v>0</v>
      </c>
      <c r="BE153" s="114">
        <f t="shared" si="47"/>
        <v>0</v>
      </c>
      <c r="CZ153" s="114">
        <v>0</v>
      </c>
    </row>
    <row r="154" spans="1:104">
      <c r="A154" s="142">
        <v>108</v>
      </c>
      <c r="B154" s="143" t="s">
        <v>317</v>
      </c>
      <c r="C154" s="144" t="s">
        <v>318</v>
      </c>
      <c r="D154" s="145" t="s">
        <v>133</v>
      </c>
      <c r="E154" s="146">
        <v>1</v>
      </c>
      <c r="F154" s="146"/>
      <c r="G154" s="147">
        <f t="shared" si="42"/>
        <v>0</v>
      </c>
      <c r="O154" s="141">
        <v>2</v>
      </c>
      <c r="AA154" s="114">
        <v>12</v>
      </c>
      <c r="AB154" s="114">
        <v>0</v>
      </c>
      <c r="AC154" s="114">
        <v>108</v>
      </c>
      <c r="AZ154" s="114">
        <v>2</v>
      </c>
      <c r="BA154" s="114">
        <f t="shared" si="43"/>
        <v>0</v>
      </c>
      <c r="BB154" s="114">
        <f t="shared" si="44"/>
        <v>0</v>
      </c>
      <c r="BC154" s="114">
        <f t="shared" si="45"/>
        <v>0</v>
      </c>
      <c r="BD154" s="114">
        <f t="shared" si="46"/>
        <v>0</v>
      </c>
      <c r="BE154" s="114">
        <f t="shared" si="47"/>
        <v>0</v>
      </c>
      <c r="CZ154" s="114">
        <v>0</v>
      </c>
    </row>
    <row r="155" spans="1:104" ht="22.5">
      <c r="A155" s="142">
        <v>109</v>
      </c>
      <c r="B155" s="143" t="s">
        <v>319</v>
      </c>
      <c r="C155" s="144" t="s">
        <v>320</v>
      </c>
      <c r="D155" s="145" t="s">
        <v>133</v>
      </c>
      <c r="E155" s="146">
        <v>1</v>
      </c>
      <c r="F155" s="146"/>
      <c r="G155" s="147">
        <f t="shared" si="42"/>
        <v>0</v>
      </c>
      <c r="O155" s="141">
        <v>2</v>
      </c>
      <c r="AA155" s="114">
        <v>12</v>
      </c>
      <c r="AB155" s="114">
        <v>0</v>
      </c>
      <c r="AC155" s="114">
        <v>109</v>
      </c>
      <c r="AZ155" s="114">
        <v>2</v>
      </c>
      <c r="BA155" s="114">
        <f t="shared" si="43"/>
        <v>0</v>
      </c>
      <c r="BB155" s="114">
        <f t="shared" si="44"/>
        <v>0</v>
      </c>
      <c r="BC155" s="114">
        <f t="shared" si="45"/>
        <v>0</v>
      </c>
      <c r="BD155" s="114">
        <f t="shared" si="46"/>
        <v>0</v>
      </c>
      <c r="BE155" s="114">
        <f t="shared" si="47"/>
        <v>0</v>
      </c>
      <c r="CZ155" s="114">
        <v>0</v>
      </c>
    </row>
    <row r="156" spans="1:104" ht="22.5">
      <c r="A156" s="142">
        <v>110</v>
      </c>
      <c r="B156" s="143" t="s">
        <v>321</v>
      </c>
      <c r="C156" s="144" t="s">
        <v>322</v>
      </c>
      <c r="D156" s="145" t="s">
        <v>133</v>
      </c>
      <c r="E156" s="146">
        <v>1</v>
      </c>
      <c r="F156" s="146"/>
      <c r="G156" s="147">
        <f t="shared" si="42"/>
        <v>0</v>
      </c>
      <c r="O156" s="141">
        <v>2</v>
      </c>
      <c r="AA156" s="114">
        <v>12</v>
      </c>
      <c r="AB156" s="114">
        <v>0</v>
      </c>
      <c r="AC156" s="114">
        <v>110</v>
      </c>
      <c r="AZ156" s="114">
        <v>2</v>
      </c>
      <c r="BA156" s="114">
        <f t="shared" si="43"/>
        <v>0</v>
      </c>
      <c r="BB156" s="114">
        <f t="shared" si="44"/>
        <v>0</v>
      </c>
      <c r="BC156" s="114">
        <f t="shared" si="45"/>
        <v>0</v>
      </c>
      <c r="BD156" s="114">
        <f t="shared" si="46"/>
        <v>0</v>
      </c>
      <c r="BE156" s="114">
        <f t="shared" si="47"/>
        <v>0</v>
      </c>
      <c r="CZ156" s="114">
        <v>0</v>
      </c>
    </row>
    <row r="157" spans="1:104">
      <c r="A157" s="142">
        <v>111</v>
      </c>
      <c r="B157" s="143" t="s">
        <v>323</v>
      </c>
      <c r="C157" s="144" t="s">
        <v>324</v>
      </c>
      <c r="D157" s="145" t="s">
        <v>54</v>
      </c>
      <c r="E157" s="146">
        <v>1443.4</v>
      </c>
      <c r="F157" s="146"/>
      <c r="G157" s="147">
        <f t="shared" si="42"/>
        <v>0</v>
      </c>
      <c r="O157" s="141">
        <v>2</v>
      </c>
      <c r="AA157" s="114">
        <v>12</v>
      </c>
      <c r="AB157" s="114">
        <v>0</v>
      </c>
      <c r="AC157" s="114">
        <v>111</v>
      </c>
      <c r="AZ157" s="114">
        <v>2</v>
      </c>
      <c r="BA157" s="114">
        <f t="shared" si="43"/>
        <v>0</v>
      </c>
      <c r="BB157" s="114">
        <f t="shared" si="44"/>
        <v>0</v>
      </c>
      <c r="BC157" s="114">
        <f t="shared" si="45"/>
        <v>0</v>
      </c>
      <c r="BD157" s="114">
        <f t="shared" si="46"/>
        <v>0</v>
      </c>
      <c r="BE157" s="114">
        <f t="shared" si="47"/>
        <v>0</v>
      </c>
      <c r="CZ157" s="114">
        <v>0</v>
      </c>
    </row>
    <row r="158" spans="1:104">
      <c r="A158" s="148"/>
      <c r="B158" s="149" t="s">
        <v>69</v>
      </c>
      <c r="C158" s="150" t="str">
        <f>CONCATENATE(B145," ",C145)</f>
        <v>767 Konstrukce zámečnické</v>
      </c>
      <c r="D158" s="148"/>
      <c r="E158" s="151"/>
      <c r="F158" s="151"/>
      <c r="G158" s="152">
        <f>SUM(G145:G157)</f>
        <v>0</v>
      </c>
      <c r="O158" s="141">
        <v>4</v>
      </c>
      <c r="BA158" s="153">
        <f>SUM(BA145:BA157)</f>
        <v>0</v>
      </c>
      <c r="BB158" s="153">
        <f>SUM(BB145:BB157)</f>
        <v>0</v>
      </c>
      <c r="BC158" s="153">
        <f>SUM(BC145:BC157)</f>
        <v>0</v>
      </c>
      <c r="BD158" s="153">
        <f>SUM(BD145:BD157)</f>
        <v>0</v>
      </c>
      <c r="BE158" s="153">
        <f>SUM(BE145:BE157)</f>
        <v>0</v>
      </c>
    </row>
    <row r="159" spans="1:104">
      <c r="A159" s="134" t="s">
        <v>65</v>
      </c>
      <c r="B159" s="135" t="s">
        <v>325</v>
      </c>
      <c r="C159" s="136" t="s">
        <v>326</v>
      </c>
      <c r="D159" s="137"/>
      <c r="E159" s="138"/>
      <c r="F159" s="138"/>
      <c r="G159" s="139"/>
      <c r="H159" s="140"/>
      <c r="I159" s="140"/>
      <c r="O159" s="141">
        <v>1</v>
      </c>
    </row>
    <row r="160" spans="1:104">
      <c r="A160" s="142">
        <v>112</v>
      </c>
      <c r="B160" s="143" t="s">
        <v>327</v>
      </c>
      <c r="C160" s="144" t="s">
        <v>328</v>
      </c>
      <c r="D160" s="145" t="s">
        <v>78</v>
      </c>
      <c r="E160" s="146">
        <v>10.18</v>
      </c>
      <c r="F160" s="146"/>
      <c r="G160" s="147">
        <f>E160*F160</f>
        <v>0</v>
      </c>
      <c r="O160" s="141">
        <v>2</v>
      </c>
      <c r="AA160" s="114">
        <v>12</v>
      </c>
      <c r="AB160" s="114">
        <v>0</v>
      </c>
      <c r="AC160" s="114">
        <v>112</v>
      </c>
      <c r="AZ160" s="114">
        <v>2</v>
      </c>
      <c r="BA160" s="114">
        <f>IF(AZ160=1,G160,0)</f>
        <v>0</v>
      </c>
      <c r="BB160" s="114">
        <f>IF(AZ160=2,G160,0)</f>
        <v>0</v>
      </c>
      <c r="BC160" s="114">
        <f>IF(AZ160=3,G160,0)</f>
        <v>0</v>
      </c>
      <c r="BD160" s="114">
        <f>IF(AZ160=4,G160,0)</f>
        <v>0</v>
      </c>
      <c r="BE160" s="114">
        <f>IF(AZ160=5,G160,0)</f>
        <v>0</v>
      </c>
      <c r="CZ160" s="114">
        <v>0</v>
      </c>
    </row>
    <row r="161" spans="1:104">
      <c r="A161" s="142">
        <v>113</v>
      </c>
      <c r="B161" s="143" t="s">
        <v>329</v>
      </c>
      <c r="C161" s="144" t="s">
        <v>330</v>
      </c>
      <c r="D161" s="145" t="s">
        <v>78</v>
      </c>
      <c r="E161" s="146">
        <v>10.18</v>
      </c>
      <c r="F161" s="146"/>
      <c r="G161" s="147">
        <f>E161*F161</f>
        <v>0</v>
      </c>
      <c r="O161" s="141">
        <v>2</v>
      </c>
      <c r="AA161" s="114">
        <v>12</v>
      </c>
      <c r="AB161" s="114">
        <v>0</v>
      </c>
      <c r="AC161" s="114">
        <v>113</v>
      </c>
      <c r="AZ161" s="114">
        <v>2</v>
      </c>
      <c r="BA161" s="114">
        <f>IF(AZ161=1,G161,0)</f>
        <v>0</v>
      </c>
      <c r="BB161" s="114">
        <f>IF(AZ161=2,G161,0)</f>
        <v>0</v>
      </c>
      <c r="BC161" s="114">
        <f>IF(AZ161=3,G161,0)</f>
        <v>0</v>
      </c>
      <c r="BD161" s="114">
        <f>IF(AZ161=4,G161,0)</f>
        <v>0</v>
      </c>
      <c r="BE161" s="114">
        <f>IF(AZ161=5,G161,0)</f>
        <v>0</v>
      </c>
      <c r="CZ161" s="114">
        <v>0</v>
      </c>
    </row>
    <row r="162" spans="1:104">
      <c r="A162" s="142">
        <v>114</v>
      </c>
      <c r="B162" s="143" t="s">
        <v>331</v>
      </c>
      <c r="C162" s="144" t="s">
        <v>332</v>
      </c>
      <c r="D162" s="145" t="s">
        <v>54</v>
      </c>
      <c r="E162" s="146">
        <v>51.05</v>
      </c>
      <c r="F162" s="146"/>
      <c r="G162" s="147">
        <f>E162*F162</f>
        <v>0</v>
      </c>
      <c r="O162" s="141">
        <v>2</v>
      </c>
      <c r="AA162" s="114">
        <v>12</v>
      </c>
      <c r="AB162" s="114">
        <v>0</v>
      </c>
      <c r="AC162" s="114">
        <v>114</v>
      </c>
      <c r="AZ162" s="114">
        <v>2</v>
      </c>
      <c r="BA162" s="114">
        <f>IF(AZ162=1,G162,0)</f>
        <v>0</v>
      </c>
      <c r="BB162" s="114">
        <f>IF(AZ162=2,G162,0)</f>
        <v>0</v>
      </c>
      <c r="BC162" s="114">
        <f>IF(AZ162=3,G162,0)</f>
        <v>0</v>
      </c>
      <c r="BD162" s="114">
        <f>IF(AZ162=4,G162,0)</f>
        <v>0</v>
      </c>
      <c r="BE162" s="114">
        <f>IF(AZ162=5,G162,0)</f>
        <v>0</v>
      </c>
      <c r="CZ162" s="114">
        <v>0</v>
      </c>
    </row>
    <row r="163" spans="1:104">
      <c r="A163" s="148"/>
      <c r="B163" s="149" t="s">
        <v>69</v>
      </c>
      <c r="C163" s="150" t="str">
        <f>CONCATENATE(B159," ",C159)</f>
        <v>776 Podlahy povlakové</v>
      </c>
      <c r="D163" s="148"/>
      <c r="E163" s="151"/>
      <c r="F163" s="151"/>
      <c r="G163" s="152">
        <f>SUM(G159:G162)</f>
        <v>0</v>
      </c>
      <c r="O163" s="141">
        <v>4</v>
      </c>
      <c r="BA163" s="153">
        <f>SUM(BA159:BA162)</f>
        <v>0</v>
      </c>
      <c r="BB163" s="153">
        <f>SUM(BB159:BB162)</f>
        <v>0</v>
      </c>
      <c r="BC163" s="153">
        <f>SUM(BC159:BC162)</f>
        <v>0</v>
      </c>
      <c r="BD163" s="153">
        <f>SUM(BD159:BD162)</f>
        <v>0</v>
      </c>
      <c r="BE163" s="153">
        <f>SUM(BE159:BE162)</f>
        <v>0</v>
      </c>
    </row>
    <row r="164" spans="1:104">
      <c r="A164" s="134" t="s">
        <v>65</v>
      </c>
      <c r="B164" s="135" t="s">
        <v>333</v>
      </c>
      <c r="C164" s="136" t="s">
        <v>334</v>
      </c>
      <c r="D164" s="137"/>
      <c r="E164" s="138"/>
      <c r="F164" s="138"/>
      <c r="G164" s="139"/>
      <c r="H164" s="140"/>
      <c r="I164" s="140"/>
      <c r="O164" s="141">
        <v>1</v>
      </c>
    </row>
    <row r="165" spans="1:104">
      <c r="A165" s="142">
        <v>115</v>
      </c>
      <c r="B165" s="143" t="s">
        <v>335</v>
      </c>
      <c r="C165" s="144" t="s">
        <v>336</v>
      </c>
      <c r="D165" s="145" t="s">
        <v>78</v>
      </c>
      <c r="E165" s="146">
        <v>10.69</v>
      </c>
      <c r="F165" s="146"/>
      <c r="G165" s="147">
        <f>E165*F165</f>
        <v>0</v>
      </c>
      <c r="O165" s="141">
        <v>2</v>
      </c>
      <c r="AA165" s="114">
        <v>12</v>
      </c>
      <c r="AB165" s="114">
        <v>0</v>
      </c>
      <c r="AC165" s="114">
        <v>115</v>
      </c>
      <c r="AZ165" s="114">
        <v>2</v>
      </c>
      <c r="BA165" s="114">
        <f>IF(AZ165=1,G165,0)</f>
        <v>0</v>
      </c>
      <c r="BB165" s="114">
        <f>IF(AZ165=2,G165,0)</f>
        <v>0</v>
      </c>
      <c r="BC165" s="114">
        <f>IF(AZ165=3,G165,0)</f>
        <v>0</v>
      </c>
      <c r="BD165" s="114">
        <f>IF(AZ165=4,G165,0)</f>
        <v>0</v>
      </c>
      <c r="BE165" s="114">
        <f>IF(AZ165=5,G165,0)</f>
        <v>0</v>
      </c>
      <c r="CZ165" s="114">
        <v>1.47E-3</v>
      </c>
    </row>
    <row r="166" spans="1:104">
      <c r="A166" s="142">
        <v>116</v>
      </c>
      <c r="B166" s="143" t="s">
        <v>337</v>
      </c>
      <c r="C166" s="144" t="s">
        <v>338</v>
      </c>
      <c r="D166" s="145" t="s">
        <v>54</v>
      </c>
      <c r="E166" s="146">
        <v>33.03</v>
      </c>
      <c r="F166" s="146"/>
      <c r="G166" s="147">
        <f>E166*F166</f>
        <v>0</v>
      </c>
      <c r="O166" s="141">
        <v>2</v>
      </c>
      <c r="AA166" s="114">
        <v>12</v>
      </c>
      <c r="AB166" s="114">
        <v>0</v>
      </c>
      <c r="AC166" s="114">
        <v>116</v>
      </c>
      <c r="AZ166" s="114">
        <v>2</v>
      </c>
      <c r="BA166" s="114">
        <f>IF(AZ166=1,G166,0)</f>
        <v>0</v>
      </c>
      <c r="BB166" s="114">
        <f>IF(AZ166=2,G166,0)</f>
        <v>0</v>
      </c>
      <c r="BC166" s="114">
        <f>IF(AZ166=3,G166,0)</f>
        <v>0</v>
      </c>
      <c r="BD166" s="114">
        <f>IF(AZ166=4,G166,0)</f>
        <v>0</v>
      </c>
      <c r="BE166" s="114">
        <f>IF(AZ166=5,G166,0)</f>
        <v>0</v>
      </c>
      <c r="CZ166" s="114">
        <v>0</v>
      </c>
    </row>
    <row r="167" spans="1:104">
      <c r="A167" s="148"/>
      <c r="B167" s="149" t="s">
        <v>69</v>
      </c>
      <c r="C167" s="150" t="str">
        <f>CONCATENATE(B164," ",C164)</f>
        <v>777 Podlahy ze syntetických hmot</v>
      </c>
      <c r="D167" s="148"/>
      <c r="E167" s="151"/>
      <c r="F167" s="151"/>
      <c r="G167" s="152">
        <f>SUM(G164:G166)</f>
        <v>0</v>
      </c>
      <c r="O167" s="141">
        <v>4</v>
      </c>
      <c r="BA167" s="153">
        <f>SUM(BA164:BA166)</f>
        <v>0</v>
      </c>
      <c r="BB167" s="153">
        <f>SUM(BB164:BB166)</f>
        <v>0</v>
      </c>
      <c r="BC167" s="153">
        <f>SUM(BC164:BC166)</f>
        <v>0</v>
      </c>
      <c r="BD167" s="153">
        <f>SUM(BD164:BD166)</f>
        <v>0</v>
      </c>
      <c r="BE167" s="153">
        <f>SUM(BE164:BE166)</f>
        <v>0</v>
      </c>
    </row>
    <row r="168" spans="1:104">
      <c r="A168" s="134" t="s">
        <v>65</v>
      </c>
      <c r="B168" s="135" t="s">
        <v>339</v>
      </c>
      <c r="C168" s="136" t="s">
        <v>340</v>
      </c>
      <c r="D168" s="137"/>
      <c r="E168" s="138"/>
      <c r="F168" s="138"/>
      <c r="G168" s="139"/>
      <c r="H168" s="140"/>
      <c r="I168" s="140"/>
      <c r="O168" s="141">
        <v>1</v>
      </c>
    </row>
    <row r="169" spans="1:104">
      <c r="A169" s="142">
        <v>117</v>
      </c>
      <c r="B169" s="143" t="s">
        <v>341</v>
      </c>
      <c r="C169" s="144" t="s">
        <v>342</v>
      </c>
      <c r="D169" s="145" t="s">
        <v>78</v>
      </c>
      <c r="E169" s="146">
        <v>47.88</v>
      </c>
      <c r="F169" s="146"/>
      <c r="G169" s="147">
        <f>E169*F169</f>
        <v>0</v>
      </c>
      <c r="O169" s="141">
        <v>2</v>
      </c>
      <c r="AA169" s="114">
        <v>12</v>
      </c>
      <c r="AB169" s="114">
        <v>0</v>
      </c>
      <c r="AC169" s="114">
        <v>117</v>
      </c>
      <c r="AZ169" s="114">
        <v>2</v>
      </c>
      <c r="BA169" s="114">
        <f>IF(AZ169=1,G169,0)</f>
        <v>0</v>
      </c>
      <c r="BB169" s="114">
        <f>IF(AZ169=2,G169,0)</f>
        <v>0</v>
      </c>
      <c r="BC169" s="114">
        <f>IF(AZ169=3,G169,0)</f>
        <v>0</v>
      </c>
      <c r="BD169" s="114">
        <f>IF(AZ169=4,G169,0)</f>
        <v>0</v>
      </c>
      <c r="BE169" s="114">
        <f>IF(AZ169=5,G169,0)</f>
        <v>0</v>
      </c>
      <c r="CZ169" s="114">
        <v>4.8000000000000001E-4</v>
      </c>
    </row>
    <row r="170" spans="1:104">
      <c r="A170" s="142">
        <v>118</v>
      </c>
      <c r="B170" s="143" t="s">
        <v>343</v>
      </c>
      <c r="C170" s="144" t="s">
        <v>344</v>
      </c>
      <c r="D170" s="145" t="s">
        <v>78</v>
      </c>
      <c r="E170" s="146">
        <v>47.88</v>
      </c>
      <c r="F170" s="146"/>
      <c r="G170" s="147">
        <f>E170*F170</f>
        <v>0</v>
      </c>
      <c r="O170" s="141">
        <v>2</v>
      </c>
      <c r="AA170" s="114">
        <v>12</v>
      </c>
      <c r="AB170" s="114">
        <v>0</v>
      </c>
      <c r="AC170" s="114">
        <v>118</v>
      </c>
      <c r="AZ170" s="114">
        <v>2</v>
      </c>
      <c r="BA170" s="114">
        <f>IF(AZ170=1,G170,0)</f>
        <v>0</v>
      </c>
      <c r="BB170" s="114">
        <f>IF(AZ170=2,G170,0)</f>
        <v>0</v>
      </c>
      <c r="BC170" s="114">
        <f>IF(AZ170=3,G170,0)</f>
        <v>0</v>
      </c>
      <c r="BD170" s="114">
        <f>IF(AZ170=4,G170,0)</f>
        <v>0</v>
      </c>
      <c r="BE170" s="114">
        <f>IF(AZ170=5,G170,0)</f>
        <v>0</v>
      </c>
      <c r="CZ170" s="114">
        <v>1.4999999999999999E-4</v>
      </c>
    </row>
    <row r="171" spans="1:104">
      <c r="A171" s="148"/>
      <c r="B171" s="149" t="s">
        <v>69</v>
      </c>
      <c r="C171" s="150" t="str">
        <f>CONCATENATE(B168," ",C168)</f>
        <v>784 Malby</v>
      </c>
      <c r="D171" s="148"/>
      <c r="E171" s="151"/>
      <c r="F171" s="151"/>
      <c r="G171" s="152">
        <f>SUM(G168:G170)</f>
        <v>0</v>
      </c>
      <c r="O171" s="141">
        <v>4</v>
      </c>
      <c r="BA171" s="153">
        <f>SUM(BA168:BA170)</f>
        <v>0</v>
      </c>
      <c r="BB171" s="153">
        <f>SUM(BB168:BB170)</f>
        <v>0</v>
      </c>
      <c r="BC171" s="153">
        <f>SUM(BC168:BC170)</f>
        <v>0</v>
      </c>
      <c r="BD171" s="153">
        <f>SUM(BD168:BD170)</f>
        <v>0</v>
      </c>
      <c r="BE171" s="153">
        <f>SUM(BE168:BE170)</f>
        <v>0</v>
      </c>
    </row>
    <row r="172" spans="1:104">
      <c r="A172" s="134" t="s">
        <v>65</v>
      </c>
      <c r="B172" s="135" t="s">
        <v>345</v>
      </c>
      <c r="C172" s="136" t="s">
        <v>346</v>
      </c>
      <c r="D172" s="137"/>
      <c r="E172" s="138"/>
      <c r="F172" s="138"/>
      <c r="G172" s="139"/>
      <c r="H172" s="140"/>
      <c r="I172" s="140"/>
      <c r="O172" s="141">
        <v>1</v>
      </c>
    </row>
    <row r="173" spans="1:104">
      <c r="A173" s="142">
        <v>119</v>
      </c>
      <c r="B173" s="143" t="s">
        <v>347</v>
      </c>
      <c r="C173" s="144" t="s">
        <v>348</v>
      </c>
      <c r="D173" s="145" t="s">
        <v>349</v>
      </c>
      <c r="E173" s="146">
        <v>2</v>
      </c>
      <c r="F173" s="146"/>
      <c r="G173" s="147">
        <f>E173*F173</f>
        <v>0</v>
      </c>
      <c r="O173" s="141">
        <v>2</v>
      </c>
      <c r="AA173" s="114">
        <v>12</v>
      </c>
      <c r="AB173" s="114">
        <v>0</v>
      </c>
      <c r="AC173" s="114">
        <v>119</v>
      </c>
      <c r="AZ173" s="114">
        <v>4</v>
      </c>
      <c r="BA173" s="114">
        <f>IF(AZ173=1,G173,0)</f>
        <v>0</v>
      </c>
      <c r="BB173" s="114">
        <f>IF(AZ173=2,G173,0)</f>
        <v>0</v>
      </c>
      <c r="BC173" s="114">
        <f>IF(AZ173=3,G173,0)</f>
        <v>0</v>
      </c>
      <c r="BD173" s="114">
        <f>IF(AZ173=4,G173,0)</f>
        <v>0</v>
      </c>
      <c r="BE173" s="114">
        <f>IF(AZ173=5,G173,0)</f>
        <v>0</v>
      </c>
      <c r="CZ173" s="114">
        <v>0.29942999999999997</v>
      </c>
    </row>
    <row r="174" spans="1:104">
      <c r="A174" s="148"/>
      <c r="B174" s="149" t="s">
        <v>69</v>
      </c>
      <c r="C174" s="150" t="str">
        <f>CONCATENATE(B172," ",C172)</f>
        <v>M21 Elektromontáže</v>
      </c>
      <c r="D174" s="148"/>
      <c r="E174" s="151"/>
      <c r="F174" s="151"/>
      <c r="G174" s="152">
        <f>SUM(G172:G173)</f>
        <v>0</v>
      </c>
      <c r="O174" s="141">
        <v>4</v>
      </c>
      <c r="BA174" s="153">
        <f>SUM(BA172:BA173)</f>
        <v>0</v>
      </c>
      <c r="BB174" s="153">
        <f>SUM(BB172:BB173)</f>
        <v>0</v>
      </c>
      <c r="BC174" s="153">
        <f>SUM(BC172:BC173)</f>
        <v>0</v>
      </c>
      <c r="BD174" s="153">
        <f>SUM(BD172:BD173)</f>
        <v>0</v>
      </c>
      <c r="BE174" s="153">
        <f>SUM(BE172:BE173)</f>
        <v>0</v>
      </c>
    </row>
    <row r="175" spans="1:104">
      <c r="A175" s="134" t="s">
        <v>65</v>
      </c>
      <c r="B175" s="135" t="s">
        <v>654</v>
      </c>
      <c r="C175" s="136" t="s">
        <v>655</v>
      </c>
      <c r="D175" s="239"/>
      <c r="E175" s="239"/>
      <c r="F175" s="239"/>
      <c r="G175" s="239"/>
    </row>
    <row r="176" spans="1:104" s="243" customFormat="1" ht="11.25">
      <c r="A176" s="182">
        <v>120</v>
      </c>
      <c r="B176" s="182" t="s">
        <v>581</v>
      </c>
      <c r="C176" s="182" t="s">
        <v>656</v>
      </c>
      <c r="D176" s="182" t="s">
        <v>133</v>
      </c>
      <c r="E176" s="240">
        <v>1</v>
      </c>
      <c r="F176" s="240">
        <f>'700 MaR'!G117</f>
        <v>0</v>
      </c>
      <c r="G176" s="240">
        <f>E176*F176</f>
        <v>0</v>
      </c>
    </row>
    <row r="177" spans="1:7" s="218" customFormat="1">
      <c r="A177" s="232"/>
      <c r="B177" s="232" t="s">
        <v>500</v>
      </c>
      <c r="C177" s="232" t="s">
        <v>503</v>
      </c>
      <c r="D177" s="232"/>
      <c r="E177" s="241"/>
      <c r="F177" s="241"/>
      <c r="G177" s="242">
        <f>SUM(G176)</f>
        <v>0</v>
      </c>
    </row>
    <row r="178" spans="1:7">
      <c r="E178" s="114"/>
    </row>
    <row r="179" spans="1:7">
      <c r="E179" s="114"/>
    </row>
    <row r="180" spans="1:7">
      <c r="E180" s="114"/>
    </row>
    <row r="181" spans="1:7">
      <c r="E181" s="114"/>
    </row>
    <row r="182" spans="1:7">
      <c r="E182" s="114"/>
    </row>
    <row r="183" spans="1:7">
      <c r="E183" s="114"/>
    </row>
    <row r="184" spans="1:7">
      <c r="E184" s="114"/>
    </row>
    <row r="185" spans="1:7">
      <c r="E185" s="114"/>
    </row>
    <row r="186" spans="1:7">
      <c r="E186" s="114"/>
    </row>
    <row r="187" spans="1:7">
      <c r="E187" s="114"/>
    </row>
    <row r="188" spans="1:7">
      <c r="E188" s="114"/>
    </row>
    <row r="189" spans="1:7">
      <c r="E189" s="114"/>
    </row>
    <row r="190" spans="1:7">
      <c r="E190" s="114"/>
    </row>
    <row r="191" spans="1:7">
      <c r="E191" s="114"/>
    </row>
    <row r="192" spans="1:7">
      <c r="E192" s="114"/>
    </row>
    <row r="193" spans="1:7">
      <c r="E193" s="114"/>
    </row>
    <row r="194" spans="1:7">
      <c r="E194" s="114"/>
    </row>
    <row r="195" spans="1:7">
      <c r="E195" s="114"/>
    </row>
    <row r="196" spans="1:7">
      <c r="E196" s="114"/>
    </row>
    <row r="197" spans="1:7">
      <c r="E197" s="114"/>
    </row>
    <row r="198" spans="1:7">
      <c r="A198" s="154"/>
      <c r="B198" s="154"/>
      <c r="C198" s="154"/>
      <c r="D198" s="154"/>
      <c r="E198" s="154"/>
      <c r="F198" s="154"/>
      <c r="G198" s="154"/>
    </row>
    <row r="199" spans="1:7">
      <c r="A199" s="154"/>
      <c r="B199" s="154"/>
      <c r="C199" s="154"/>
      <c r="D199" s="154"/>
      <c r="E199" s="154"/>
      <c r="F199" s="154"/>
      <c r="G199" s="154"/>
    </row>
    <row r="200" spans="1:7">
      <c r="A200" s="154"/>
      <c r="B200" s="154"/>
      <c r="C200" s="154"/>
      <c r="D200" s="154"/>
      <c r="E200" s="154"/>
      <c r="F200" s="154"/>
      <c r="G200" s="154"/>
    </row>
    <row r="201" spans="1:7">
      <c r="A201" s="154"/>
      <c r="B201" s="154"/>
      <c r="C201" s="154"/>
      <c r="D201" s="154"/>
      <c r="E201" s="154"/>
      <c r="F201" s="154"/>
      <c r="G201" s="154"/>
    </row>
    <row r="202" spans="1:7">
      <c r="E202" s="114"/>
    </row>
    <row r="203" spans="1:7">
      <c r="E203" s="114"/>
    </row>
    <row r="204" spans="1:7">
      <c r="E204" s="114"/>
    </row>
    <row r="205" spans="1:7">
      <c r="E205" s="114"/>
    </row>
    <row r="206" spans="1:7">
      <c r="E206" s="114"/>
    </row>
    <row r="207" spans="1:7">
      <c r="E207" s="114"/>
    </row>
    <row r="208" spans="1:7">
      <c r="E208" s="114"/>
    </row>
    <row r="209" spans="5:5">
      <c r="E209" s="114"/>
    </row>
    <row r="210" spans="5:5">
      <c r="E210" s="114"/>
    </row>
    <row r="211" spans="5:5">
      <c r="E211" s="114"/>
    </row>
    <row r="212" spans="5:5">
      <c r="E212" s="114"/>
    </row>
    <row r="213" spans="5:5">
      <c r="E213" s="114"/>
    </row>
    <row r="214" spans="5:5">
      <c r="E214" s="114"/>
    </row>
    <row r="215" spans="5:5">
      <c r="E215" s="114"/>
    </row>
    <row r="216" spans="5:5">
      <c r="E216" s="114"/>
    </row>
    <row r="217" spans="5:5">
      <c r="E217" s="114"/>
    </row>
    <row r="218" spans="5:5">
      <c r="E218" s="114"/>
    </row>
    <row r="219" spans="5:5">
      <c r="E219" s="114"/>
    </row>
    <row r="220" spans="5:5">
      <c r="E220" s="114"/>
    </row>
    <row r="221" spans="5:5">
      <c r="E221" s="114"/>
    </row>
    <row r="222" spans="5:5">
      <c r="E222" s="114"/>
    </row>
    <row r="223" spans="5:5">
      <c r="E223" s="114"/>
    </row>
    <row r="224" spans="5:5">
      <c r="E224" s="114"/>
    </row>
    <row r="225" spans="1:7">
      <c r="E225" s="114"/>
    </row>
    <row r="226" spans="1:7">
      <c r="E226" s="114"/>
    </row>
    <row r="227" spans="1:7">
      <c r="E227" s="114"/>
    </row>
    <row r="228" spans="1:7">
      <c r="E228" s="114"/>
    </row>
    <row r="229" spans="1:7">
      <c r="E229" s="114"/>
    </row>
    <row r="230" spans="1:7">
      <c r="E230" s="114"/>
    </row>
    <row r="231" spans="1:7">
      <c r="E231" s="114"/>
    </row>
    <row r="232" spans="1:7">
      <c r="E232" s="114"/>
    </row>
    <row r="233" spans="1:7">
      <c r="A233" s="155"/>
      <c r="B233" s="155"/>
    </row>
    <row r="234" spans="1:7">
      <c r="A234" s="154"/>
      <c r="B234" s="154"/>
      <c r="C234" s="157"/>
      <c r="D234" s="157"/>
      <c r="E234" s="158"/>
      <c r="F234" s="157"/>
      <c r="G234" s="159"/>
    </row>
    <row r="235" spans="1:7">
      <c r="A235" s="160"/>
      <c r="B235" s="160"/>
      <c r="C235" s="154"/>
      <c r="D235" s="154"/>
      <c r="E235" s="161"/>
      <c r="F235" s="154"/>
      <c r="G235" s="154"/>
    </row>
    <row r="236" spans="1:7">
      <c r="A236" s="154"/>
      <c r="B236" s="154"/>
      <c r="C236" s="154"/>
      <c r="D236" s="154"/>
      <c r="E236" s="161"/>
      <c r="F236" s="154"/>
      <c r="G236" s="154"/>
    </row>
    <row r="237" spans="1:7">
      <c r="A237" s="154"/>
      <c r="B237" s="154"/>
      <c r="C237" s="154"/>
      <c r="D237" s="154"/>
      <c r="E237" s="161"/>
      <c r="F237" s="154"/>
      <c r="G237" s="154"/>
    </row>
    <row r="238" spans="1:7">
      <c r="A238" s="154"/>
      <c r="B238" s="154"/>
      <c r="C238" s="154"/>
      <c r="D238" s="154"/>
      <c r="E238" s="161"/>
      <c r="F238" s="154"/>
      <c r="G238" s="154"/>
    </row>
    <row r="239" spans="1:7">
      <c r="A239" s="154"/>
      <c r="B239" s="154"/>
      <c r="C239" s="154"/>
      <c r="D239" s="154"/>
      <c r="E239" s="161"/>
      <c r="F239" s="154"/>
      <c r="G239" s="154"/>
    </row>
    <row r="240" spans="1:7">
      <c r="A240" s="154"/>
      <c r="B240" s="154"/>
      <c r="C240" s="154"/>
      <c r="D240" s="154"/>
      <c r="E240" s="161"/>
      <c r="F240" s="154"/>
      <c r="G240" s="154"/>
    </row>
    <row r="241" spans="1:7">
      <c r="A241" s="154"/>
      <c r="B241" s="154"/>
      <c r="C241" s="154"/>
      <c r="D241" s="154"/>
      <c r="E241" s="161"/>
      <c r="F241" s="154"/>
      <c r="G241" s="154"/>
    </row>
    <row r="242" spans="1:7">
      <c r="A242" s="154"/>
      <c r="B242" s="154"/>
      <c r="C242" s="154"/>
      <c r="D242" s="154"/>
      <c r="E242" s="161"/>
      <c r="F242" s="154"/>
      <c r="G242" s="154"/>
    </row>
    <row r="243" spans="1:7">
      <c r="A243" s="154"/>
      <c r="B243" s="154"/>
      <c r="C243" s="154"/>
      <c r="D243" s="154"/>
      <c r="E243" s="161"/>
      <c r="F243" s="154"/>
      <c r="G243" s="154"/>
    </row>
    <row r="244" spans="1:7">
      <c r="A244" s="154"/>
      <c r="B244" s="154"/>
      <c r="C244" s="154"/>
      <c r="D244" s="154"/>
      <c r="E244" s="161"/>
      <c r="F244" s="154"/>
      <c r="G244" s="154"/>
    </row>
    <row r="245" spans="1:7">
      <c r="A245" s="154"/>
      <c r="B245" s="154"/>
      <c r="C245" s="154"/>
      <c r="D245" s="154"/>
      <c r="E245" s="161"/>
      <c r="F245" s="154"/>
      <c r="G245" s="154"/>
    </row>
    <row r="246" spans="1:7">
      <c r="A246" s="154"/>
      <c r="B246" s="154"/>
      <c r="C246" s="154"/>
      <c r="D246" s="154"/>
      <c r="E246" s="161"/>
      <c r="F246" s="154"/>
      <c r="G246" s="154"/>
    </row>
    <row r="247" spans="1:7">
      <c r="A247" s="154"/>
      <c r="B247" s="154"/>
      <c r="C247" s="154"/>
      <c r="D247" s="154"/>
      <c r="E247" s="161"/>
      <c r="F247" s="154"/>
      <c r="G247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3"/>
  <sheetViews>
    <sheetView showGridLines="0" showZeros="0" zoomScaleNormal="100" workbookViewId="0">
      <selection activeCell="F8" sqref="F8:F40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62" t="s">
        <v>57</v>
      </c>
      <c r="B1" s="262"/>
      <c r="C1" s="262"/>
      <c r="D1" s="262"/>
      <c r="E1" s="262"/>
      <c r="F1" s="262"/>
      <c r="G1" s="26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3" t="s">
        <v>5</v>
      </c>
      <c r="B3" s="264"/>
      <c r="C3" s="119" t="s">
        <v>723</v>
      </c>
      <c r="D3" s="120"/>
      <c r="E3" s="121"/>
      <c r="F3" s="122">
        <f>[5]Rekapitulace!H1</f>
        <v>0</v>
      </c>
      <c r="G3" s="123"/>
    </row>
    <row r="4" spans="1:104" ht="13.5" thickBot="1">
      <c r="A4" s="265" t="s">
        <v>1</v>
      </c>
      <c r="B4" s="266"/>
      <c r="C4" s="124" t="s">
        <v>722</v>
      </c>
      <c r="D4" s="125"/>
      <c r="E4" s="267"/>
      <c r="F4" s="267"/>
      <c r="G4" s="26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721</v>
      </c>
      <c r="C7" s="136" t="s">
        <v>720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719</v>
      </c>
      <c r="C8" s="144" t="s">
        <v>718</v>
      </c>
      <c r="D8" s="145" t="s">
        <v>105</v>
      </c>
      <c r="E8" s="146">
        <v>1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717</v>
      </c>
      <c r="C9" s="144" t="s">
        <v>716</v>
      </c>
      <c r="D9" s="145" t="s">
        <v>68</v>
      </c>
      <c r="E9" s="146">
        <v>1</v>
      </c>
      <c r="F9" s="146"/>
      <c r="G9" s="147">
        <f>E9*F9</f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715</v>
      </c>
      <c r="C10" s="144" t="s">
        <v>714</v>
      </c>
      <c r="D10" s="145" t="s">
        <v>112</v>
      </c>
      <c r="E10" s="146">
        <v>4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2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3.8000000000000002E-4</v>
      </c>
    </row>
    <row r="11" spans="1:104">
      <c r="A11" s="142">
        <v>4</v>
      </c>
      <c r="B11" s="143" t="s">
        <v>713</v>
      </c>
      <c r="C11" s="144" t="s">
        <v>712</v>
      </c>
      <c r="D11" s="145" t="s">
        <v>112</v>
      </c>
      <c r="E11" s="146">
        <v>4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2">
        <v>5</v>
      </c>
      <c r="B12" s="143" t="s">
        <v>711</v>
      </c>
      <c r="C12" s="144" t="s">
        <v>710</v>
      </c>
      <c r="D12" s="145" t="s">
        <v>54</v>
      </c>
      <c r="E12" s="146">
        <v>13.14</v>
      </c>
      <c r="F12" s="146"/>
      <c r="G12" s="147">
        <f>E12*F12</f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>IF(AZ12=1,G12,0)</f>
        <v>0</v>
      </c>
      <c r="BB12" s="114">
        <f>IF(AZ12=2,G12,0)</f>
        <v>0</v>
      </c>
      <c r="BC12" s="114">
        <f>IF(AZ12=3,G12,0)</f>
        <v>0</v>
      </c>
      <c r="BD12" s="114">
        <f>IF(AZ12=4,G12,0)</f>
        <v>0</v>
      </c>
      <c r="BE12" s="114">
        <f>IF(AZ12=5,G12,0)</f>
        <v>0</v>
      </c>
      <c r="CZ12" s="114">
        <v>0</v>
      </c>
    </row>
    <row r="13" spans="1:104">
      <c r="A13" s="148"/>
      <c r="B13" s="149" t="s">
        <v>69</v>
      </c>
      <c r="C13" s="150" t="str">
        <f>CONCATENATE(B7," ",C7)</f>
        <v>721 Vnitřní kanalizace</v>
      </c>
      <c r="D13" s="148"/>
      <c r="E13" s="151"/>
      <c r="F13" s="151"/>
      <c r="G13" s="152">
        <f>SUM(G7:G12)</f>
        <v>0</v>
      </c>
      <c r="O13" s="141">
        <v>4</v>
      </c>
      <c r="BA13" s="153">
        <f>SUM(BA7:BA12)</f>
        <v>0</v>
      </c>
      <c r="BB13" s="153">
        <f>SUM(BB7:BB12)</f>
        <v>0</v>
      </c>
      <c r="BC13" s="153">
        <f>SUM(BC7:BC12)</f>
        <v>0</v>
      </c>
      <c r="BD13" s="153">
        <f>SUM(BD7:BD12)</f>
        <v>0</v>
      </c>
      <c r="BE13" s="153">
        <f>SUM(BE7:BE12)</f>
        <v>0</v>
      </c>
    </row>
    <row r="14" spans="1:104">
      <c r="A14" s="134" t="s">
        <v>65</v>
      </c>
      <c r="B14" s="135" t="s">
        <v>709</v>
      </c>
      <c r="C14" s="136" t="s">
        <v>708</v>
      </c>
      <c r="D14" s="137"/>
      <c r="E14" s="138"/>
      <c r="F14" s="138"/>
      <c r="G14" s="139"/>
      <c r="H14" s="140"/>
      <c r="I14" s="140"/>
      <c r="O14" s="141">
        <v>1</v>
      </c>
    </row>
    <row r="15" spans="1:104">
      <c r="A15" s="142">
        <v>6</v>
      </c>
      <c r="B15" s="143" t="s">
        <v>707</v>
      </c>
      <c r="C15" s="144" t="s">
        <v>706</v>
      </c>
      <c r="D15" s="145" t="s">
        <v>133</v>
      </c>
      <c r="E15" s="146">
        <v>1</v>
      </c>
      <c r="F15" s="146"/>
      <c r="G15" s="147">
        <f t="shared" ref="G15:G36" si="0">E15*F15</f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2</v>
      </c>
      <c r="BA15" s="114">
        <f t="shared" ref="BA15:BA36" si="1">IF(AZ15=1,G15,0)</f>
        <v>0</v>
      </c>
      <c r="BB15" s="114">
        <f t="shared" ref="BB15:BB36" si="2">IF(AZ15=2,G15,0)</f>
        <v>0</v>
      </c>
      <c r="BC15" s="114">
        <f t="shared" ref="BC15:BC36" si="3">IF(AZ15=3,G15,0)</f>
        <v>0</v>
      </c>
      <c r="BD15" s="114">
        <f t="shared" ref="BD15:BD36" si="4">IF(AZ15=4,G15,0)</f>
        <v>0</v>
      </c>
      <c r="BE15" s="114">
        <f t="shared" ref="BE15:BE36" si="5">IF(AZ15=5,G15,0)</f>
        <v>0</v>
      </c>
      <c r="CZ15" s="114">
        <v>0</v>
      </c>
    </row>
    <row r="16" spans="1:104">
      <c r="A16" s="142">
        <v>7</v>
      </c>
      <c r="B16" s="143" t="s">
        <v>705</v>
      </c>
      <c r="C16" s="144" t="s">
        <v>704</v>
      </c>
      <c r="D16" s="145" t="s">
        <v>703</v>
      </c>
      <c r="E16" s="146">
        <v>1</v>
      </c>
      <c r="F16" s="146"/>
      <c r="G16" s="147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1.252E-2</v>
      </c>
    </row>
    <row r="17" spans="1:104">
      <c r="A17" s="142">
        <v>8</v>
      </c>
      <c r="B17" s="143" t="s">
        <v>702</v>
      </c>
      <c r="C17" s="144" t="s">
        <v>701</v>
      </c>
      <c r="D17" s="145" t="s">
        <v>133</v>
      </c>
      <c r="E17" s="146">
        <v>2</v>
      </c>
      <c r="F17" s="146"/>
      <c r="G17" s="147">
        <f t="shared" si="0"/>
        <v>0</v>
      </c>
      <c r="O17" s="141">
        <v>2</v>
      </c>
      <c r="AA17" s="114">
        <v>12</v>
      </c>
      <c r="AB17" s="114">
        <v>1</v>
      </c>
      <c r="AC17" s="114">
        <v>8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42">
        <v>9</v>
      </c>
      <c r="B18" s="143" t="s">
        <v>700</v>
      </c>
      <c r="C18" s="144" t="s">
        <v>699</v>
      </c>
      <c r="D18" s="145" t="s">
        <v>105</v>
      </c>
      <c r="E18" s="146">
        <v>1</v>
      </c>
      <c r="F18" s="146"/>
      <c r="G18" s="147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1E-4</v>
      </c>
    </row>
    <row r="19" spans="1:104">
      <c r="A19" s="142">
        <v>10</v>
      </c>
      <c r="B19" s="143" t="s">
        <v>698</v>
      </c>
      <c r="C19" s="144" t="s">
        <v>697</v>
      </c>
      <c r="D19" s="145" t="s">
        <v>68</v>
      </c>
      <c r="E19" s="146">
        <v>1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10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2">
        <v>11</v>
      </c>
      <c r="B20" s="143" t="s">
        <v>696</v>
      </c>
      <c r="C20" s="144" t="s">
        <v>695</v>
      </c>
      <c r="D20" s="145" t="s">
        <v>105</v>
      </c>
      <c r="E20" s="146">
        <v>2</v>
      </c>
      <c r="F20" s="146"/>
      <c r="G20" s="147">
        <f t="shared" si="0"/>
        <v>0</v>
      </c>
      <c r="O20" s="141">
        <v>2</v>
      </c>
      <c r="AA20" s="114">
        <v>12</v>
      </c>
      <c r="AB20" s="114">
        <v>0</v>
      </c>
      <c r="AC20" s="114">
        <v>11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5.9999999999999995E-4</v>
      </c>
    </row>
    <row r="21" spans="1:104">
      <c r="A21" s="142">
        <v>12</v>
      </c>
      <c r="B21" s="143" t="s">
        <v>694</v>
      </c>
      <c r="C21" s="144" t="s">
        <v>693</v>
      </c>
      <c r="D21" s="145" t="s">
        <v>105</v>
      </c>
      <c r="E21" s="146">
        <v>1</v>
      </c>
      <c r="F21" s="146"/>
      <c r="G21" s="147">
        <f t="shared" si="0"/>
        <v>0</v>
      </c>
      <c r="O21" s="141">
        <v>2</v>
      </c>
      <c r="AA21" s="114">
        <v>12</v>
      </c>
      <c r="AB21" s="114">
        <v>0</v>
      </c>
      <c r="AC21" s="114">
        <v>12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2.97E-3</v>
      </c>
    </row>
    <row r="22" spans="1:104">
      <c r="A22" s="142">
        <v>13</v>
      </c>
      <c r="B22" s="143" t="s">
        <v>692</v>
      </c>
      <c r="C22" s="144" t="s">
        <v>691</v>
      </c>
      <c r="D22" s="145" t="s">
        <v>133</v>
      </c>
      <c r="E22" s="146">
        <v>1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13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>
      <c r="A23" s="142">
        <v>14</v>
      </c>
      <c r="B23" s="143" t="s">
        <v>690</v>
      </c>
      <c r="C23" s="144" t="s">
        <v>689</v>
      </c>
      <c r="D23" s="145" t="s">
        <v>105</v>
      </c>
      <c r="E23" s="146">
        <v>1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14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1.5200000000000001E-3</v>
      </c>
    </row>
    <row r="24" spans="1:104">
      <c r="A24" s="142">
        <v>15</v>
      </c>
      <c r="B24" s="143" t="s">
        <v>688</v>
      </c>
      <c r="C24" s="144" t="s">
        <v>687</v>
      </c>
      <c r="D24" s="145" t="s">
        <v>68</v>
      </c>
      <c r="E24" s="146">
        <v>2</v>
      </c>
      <c r="F24" s="146"/>
      <c r="G24" s="147">
        <f t="shared" si="0"/>
        <v>0</v>
      </c>
      <c r="O24" s="141">
        <v>2</v>
      </c>
      <c r="AA24" s="114">
        <v>12</v>
      </c>
      <c r="AB24" s="114">
        <v>1</v>
      </c>
      <c r="AC24" s="114">
        <v>15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>
      <c r="A25" s="142">
        <v>16</v>
      </c>
      <c r="B25" s="143" t="s">
        <v>686</v>
      </c>
      <c r="C25" s="144" t="s">
        <v>685</v>
      </c>
      <c r="D25" s="145" t="s">
        <v>68</v>
      </c>
      <c r="E25" s="146">
        <v>2</v>
      </c>
      <c r="F25" s="146"/>
      <c r="G25" s="147">
        <f t="shared" si="0"/>
        <v>0</v>
      </c>
      <c r="O25" s="141">
        <v>2</v>
      </c>
      <c r="AA25" s="114">
        <v>12</v>
      </c>
      <c r="AB25" s="114">
        <v>1</v>
      </c>
      <c r="AC25" s="114">
        <v>16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0</v>
      </c>
    </row>
    <row r="26" spans="1:104">
      <c r="A26" s="142">
        <v>17</v>
      </c>
      <c r="B26" s="143" t="s">
        <v>684</v>
      </c>
      <c r="C26" s="144" t="s">
        <v>683</v>
      </c>
      <c r="D26" s="145" t="s">
        <v>68</v>
      </c>
      <c r="E26" s="146">
        <v>1</v>
      </c>
      <c r="F26" s="146"/>
      <c r="G26" s="147">
        <f t="shared" si="0"/>
        <v>0</v>
      </c>
      <c r="O26" s="141">
        <v>2</v>
      </c>
      <c r="AA26" s="114">
        <v>12</v>
      </c>
      <c r="AB26" s="114">
        <v>1</v>
      </c>
      <c r="AC26" s="114">
        <v>17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2">
        <v>18</v>
      </c>
      <c r="B27" s="143" t="s">
        <v>682</v>
      </c>
      <c r="C27" s="144" t="s">
        <v>681</v>
      </c>
      <c r="D27" s="145" t="s">
        <v>68</v>
      </c>
      <c r="E27" s="146">
        <v>2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18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>
      <c r="A28" s="142">
        <v>19</v>
      </c>
      <c r="B28" s="143" t="s">
        <v>680</v>
      </c>
      <c r="C28" s="144" t="s">
        <v>679</v>
      </c>
      <c r="D28" s="145" t="s">
        <v>133</v>
      </c>
      <c r="E28" s="146">
        <v>1</v>
      </c>
      <c r="F28" s="146"/>
      <c r="G28" s="147">
        <f t="shared" si="0"/>
        <v>0</v>
      </c>
      <c r="O28" s="141">
        <v>2</v>
      </c>
      <c r="AA28" s="114">
        <v>12</v>
      </c>
      <c r="AB28" s="114">
        <v>0</v>
      </c>
      <c r="AC28" s="114">
        <v>19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>
      <c r="A29" s="142">
        <v>20</v>
      </c>
      <c r="B29" s="143" t="s">
        <v>678</v>
      </c>
      <c r="C29" s="144" t="s">
        <v>677</v>
      </c>
      <c r="D29" s="145" t="s">
        <v>112</v>
      </c>
      <c r="E29" s="146">
        <v>12</v>
      </c>
      <c r="F29" s="146"/>
      <c r="G29" s="147">
        <f t="shared" si="0"/>
        <v>0</v>
      </c>
      <c r="O29" s="141">
        <v>2</v>
      </c>
      <c r="AA29" s="114">
        <v>12</v>
      </c>
      <c r="AB29" s="114">
        <v>0</v>
      </c>
      <c r="AC29" s="114">
        <v>20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5.1799999999999997E-3</v>
      </c>
    </row>
    <row r="30" spans="1:104">
      <c r="A30" s="142">
        <v>21</v>
      </c>
      <c r="B30" s="143" t="s">
        <v>676</v>
      </c>
      <c r="C30" s="144" t="s">
        <v>675</v>
      </c>
      <c r="D30" s="145" t="s">
        <v>112</v>
      </c>
      <c r="E30" s="146">
        <v>8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21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4.0000000000000001E-3</v>
      </c>
    </row>
    <row r="31" spans="1:104">
      <c r="A31" s="142">
        <v>22</v>
      </c>
      <c r="B31" s="143" t="s">
        <v>674</v>
      </c>
      <c r="C31" s="144" t="s">
        <v>673</v>
      </c>
      <c r="D31" s="145" t="s">
        <v>112</v>
      </c>
      <c r="E31" s="146">
        <v>8</v>
      </c>
      <c r="F31" s="146"/>
      <c r="G31" s="147">
        <f t="shared" si="0"/>
        <v>0</v>
      </c>
      <c r="O31" s="141">
        <v>2</v>
      </c>
      <c r="AA31" s="114">
        <v>12</v>
      </c>
      <c r="AB31" s="114">
        <v>1</v>
      </c>
      <c r="AC31" s="114">
        <v>22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0</v>
      </c>
    </row>
    <row r="32" spans="1:104">
      <c r="A32" s="142">
        <v>23</v>
      </c>
      <c r="B32" s="143" t="s">
        <v>672</v>
      </c>
      <c r="C32" s="144" t="s">
        <v>671</v>
      </c>
      <c r="D32" s="145" t="s">
        <v>112</v>
      </c>
      <c r="E32" s="146">
        <v>13</v>
      </c>
      <c r="F32" s="146"/>
      <c r="G32" s="147">
        <f t="shared" si="0"/>
        <v>0</v>
      </c>
      <c r="O32" s="141">
        <v>2</v>
      </c>
      <c r="AA32" s="114">
        <v>12</v>
      </c>
      <c r="AB32" s="114">
        <v>1</v>
      </c>
      <c r="AC32" s="114">
        <v>23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0</v>
      </c>
    </row>
    <row r="33" spans="1:104">
      <c r="A33" s="142">
        <v>24</v>
      </c>
      <c r="B33" s="143" t="s">
        <v>670</v>
      </c>
      <c r="C33" s="144" t="s">
        <v>669</v>
      </c>
      <c r="D33" s="145" t="s">
        <v>112</v>
      </c>
      <c r="E33" s="146">
        <v>20</v>
      </c>
      <c r="F33" s="146"/>
      <c r="G33" s="147">
        <f t="shared" si="0"/>
        <v>0</v>
      </c>
      <c r="O33" s="141">
        <v>2</v>
      </c>
      <c r="AA33" s="114">
        <v>12</v>
      </c>
      <c r="AB33" s="114">
        <v>0</v>
      </c>
      <c r="AC33" s="114">
        <v>24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1.8000000000000001E-4</v>
      </c>
    </row>
    <row r="34" spans="1:104">
      <c r="A34" s="142">
        <v>25</v>
      </c>
      <c r="B34" s="143" t="s">
        <v>668</v>
      </c>
      <c r="C34" s="144" t="s">
        <v>667</v>
      </c>
      <c r="D34" s="145" t="s">
        <v>112</v>
      </c>
      <c r="E34" s="146">
        <v>20</v>
      </c>
      <c r="F34" s="146"/>
      <c r="G34" s="147">
        <f t="shared" si="0"/>
        <v>0</v>
      </c>
      <c r="O34" s="141">
        <v>2</v>
      </c>
      <c r="AA34" s="114">
        <v>12</v>
      </c>
      <c r="AB34" s="114">
        <v>0</v>
      </c>
      <c r="AC34" s="114">
        <v>25</v>
      </c>
      <c r="AZ34" s="114">
        <v>2</v>
      </c>
      <c r="BA34" s="114">
        <f t="shared" si="1"/>
        <v>0</v>
      </c>
      <c r="BB34" s="114">
        <f t="shared" si="2"/>
        <v>0</v>
      </c>
      <c r="BC34" s="114">
        <f t="shared" si="3"/>
        <v>0</v>
      </c>
      <c r="BD34" s="114">
        <f t="shared" si="4"/>
        <v>0</v>
      </c>
      <c r="BE34" s="114">
        <f t="shared" si="5"/>
        <v>0</v>
      </c>
      <c r="CZ34" s="114">
        <v>1.0000000000000001E-5</v>
      </c>
    </row>
    <row r="35" spans="1:104">
      <c r="A35" s="142">
        <v>26</v>
      </c>
      <c r="B35" s="143" t="s">
        <v>666</v>
      </c>
      <c r="C35" s="144" t="s">
        <v>665</v>
      </c>
      <c r="D35" s="145" t="s">
        <v>78</v>
      </c>
      <c r="E35" s="146">
        <v>2</v>
      </c>
      <c r="F35" s="146"/>
      <c r="G35" s="147">
        <f t="shared" si="0"/>
        <v>0</v>
      </c>
      <c r="O35" s="141">
        <v>2</v>
      </c>
      <c r="AA35" s="114">
        <v>12</v>
      </c>
      <c r="AB35" s="114">
        <v>0</v>
      </c>
      <c r="AC35" s="114">
        <v>26</v>
      </c>
      <c r="AZ35" s="114">
        <v>2</v>
      </c>
      <c r="BA35" s="114">
        <f t="shared" si="1"/>
        <v>0</v>
      </c>
      <c r="BB35" s="114">
        <f t="shared" si="2"/>
        <v>0</v>
      </c>
      <c r="BC35" s="114">
        <f t="shared" si="3"/>
        <v>0</v>
      </c>
      <c r="BD35" s="114">
        <f t="shared" si="4"/>
        <v>0</v>
      </c>
      <c r="BE35" s="114">
        <f t="shared" si="5"/>
        <v>0</v>
      </c>
      <c r="CZ35" s="114">
        <v>5.926E-2</v>
      </c>
    </row>
    <row r="36" spans="1:104">
      <c r="A36" s="142">
        <v>27</v>
      </c>
      <c r="B36" s="143" t="s">
        <v>664</v>
      </c>
      <c r="C36" s="144" t="s">
        <v>663</v>
      </c>
      <c r="D36" s="145" t="s">
        <v>54</v>
      </c>
      <c r="E36" s="146">
        <v>243.2</v>
      </c>
      <c r="F36" s="146"/>
      <c r="G36" s="147">
        <f t="shared" si="0"/>
        <v>0</v>
      </c>
      <c r="O36" s="141">
        <v>2</v>
      </c>
      <c r="AA36" s="114">
        <v>12</v>
      </c>
      <c r="AB36" s="114">
        <v>0</v>
      </c>
      <c r="AC36" s="114">
        <v>27</v>
      </c>
      <c r="AZ36" s="114">
        <v>2</v>
      </c>
      <c r="BA36" s="114">
        <f t="shared" si="1"/>
        <v>0</v>
      </c>
      <c r="BB36" s="114">
        <f t="shared" si="2"/>
        <v>0</v>
      </c>
      <c r="BC36" s="114">
        <f t="shared" si="3"/>
        <v>0</v>
      </c>
      <c r="BD36" s="114">
        <f t="shared" si="4"/>
        <v>0</v>
      </c>
      <c r="BE36" s="114">
        <f t="shared" si="5"/>
        <v>0</v>
      </c>
      <c r="CZ36" s="114">
        <v>0</v>
      </c>
    </row>
    <row r="37" spans="1:104">
      <c r="A37" s="148"/>
      <c r="B37" s="149" t="s">
        <v>69</v>
      </c>
      <c r="C37" s="150" t="str">
        <f>CONCATENATE(B14," ",C14)</f>
        <v>722 Vnitřní vodovod</v>
      </c>
      <c r="D37" s="148"/>
      <c r="E37" s="151"/>
      <c r="F37" s="151"/>
      <c r="G37" s="152">
        <f>SUM(G14:G36)</f>
        <v>0</v>
      </c>
      <c r="O37" s="141">
        <v>4</v>
      </c>
      <c r="BA37" s="153">
        <f>SUM(BA14:BA36)</f>
        <v>0</v>
      </c>
      <c r="BB37" s="153">
        <f>SUM(BB14:BB36)</f>
        <v>0</v>
      </c>
      <c r="BC37" s="153">
        <f>SUM(BC14:BC36)</f>
        <v>0</v>
      </c>
      <c r="BD37" s="153">
        <f>SUM(BD14:BD36)</f>
        <v>0</v>
      </c>
      <c r="BE37" s="153">
        <f>SUM(BE14:BE36)</f>
        <v>0</v>
      </c>
    </row>
    <row r="38" spans="1:104">
      <c r="A38" s="134" t="s">
        <v>65</v>
      </c>
      <c r="B38" s="135" t="s">
        <v>662</v>
      </c>
      <c r="C38" s="136" t="s">
        <v>661</v>
      </c>
      <c r="D38" s="137"/>
      <c r="E38" s="138"/>
      <c r="F38" s="138"/>
      <c r="G38" s="139"/>
      <c r="H38" s="140"/>
      <c r="I38" s="140"/>
      <c r="O38" s="141">
        <v>1</v>
      </c>
    </row>
    <row r="39" spans="1:104">
      <c r="A39" s="142">
        <v>28</v>
      </c>
      <c r="B39" s="143" t="s">
        <v>660</v>
      </c>
      <c r="C39" s="144" t="s">
        <v>659</v>
      </c>
      <c r="D39" s="145" t="s">
        <v>133</v>
      </c>
      <c r="E39" s="146">
        <v>1</v>
      </c>
      <c r="F39" s="146"/>
      <c r="G39" s="147">
        <f>E39*F39</f>
        <v>0</v>
      </c>
      <c r="O39" s="141">
        <v>2</v>
      </c>
      <c r="AA39" s="114">
        <v>12</v>
      </c>
      <c r="AB39" s="114">
        <v>0</v>
      </c>
      <c r="AC39" s="114">
        <v>28</v>
      </c>
      <c r="AZ39" s="114">
        <v>2</v>
      </c>
      <c r="BA39" s="114">
        <f>IF(AZ39=1,G39,0)</f>
        <v>0</v>
      </c>
      <c r="BB39" s="114">
        <f>IF(AZ39=2,G39,0)</f>
        <v>0</v>
      </c>
      <c r="BC39" s="114">
        <f>IF(AZ39=3,G39,0)</f>
        <v>0</v>
      </c>
      <c r="BD39" s="114">
        <f>IF(AZ39=4,G39,0)</f>
        <v>0</v>
      </c>
      <c r="BE39" s="114">
        <f>IF(AZ39=5,G39,0)</f>
        <v>0</v>
      </c>
      <c r="CZ39" s="114">
        <v>0</v>
      </c>
    </row>
    <row r="40" spans="1:104">
      <c r="A40" s="148"/>
      <c r="B40" s="149" t="s">
        <v>69</v>
      </c>
      <c r="C40" s="150" t="str">
        <f>CONCATENATE(B38," ",C38)</f>
        <v>727 Zednické výpomoce</v>
      </c>
      <c r="D40" s="148"/>
      <c r="E40" s="151"/>
      <c r="F40" s="151"/>
      <c r="G40" s="152">
        <f>SUM(G38:G39)</f>
        <v>0</v>
      </c>
      <c r="O40" s="141">
        <v>4</v>
      </c>
      <c r="BA40" s="153">
        <f>SUM(BA38:BA39)</f>
        <v>0</v>
      </c>
      <c r="BB40" s="153">
        <f>SUM(BB38:BB39)</f>
        <v>0</v>
      </c>
      <c r="BC40" s="153">
        <f>SUM(BC38:BC39)</f>
        <v>0</v>
      </c>
      <c r="BD40" s="153">
        <f>SUM(BD38:BD39)</f>
        <v>0</v>
      </c>
      <c r="BE40" s="153">
        <f>SUM(BE38:BE39)</f>
        <v>0</v>
      </c>
    </row>
    <row r="41" spans="1:104">
      <c r="A41" s="239"/>
      <c r="B41" s="239"/>
      <c r="C41" s="239"/>
      <c r="D41" s="239"/>
      <c r="E41" s="239"/>
      <c r="F41" s="239"/>
      <c r="G41" s="239"/>
    </row>
    <row r="42" spans="1:104" s="244" customFormat="1" ht="14.25">
      <c r="A42" s="246"/>
      <c r="B42" s="246">
        <v>720</v>
      </c>
      <c r="C42" s="246" t="s">
        <v>658</v>
      </c>
      <c r="D42" s="246"/>
      <c r="E42" s="246"/>
      <c r="F42" s="246"/>
      <c r="G42" s="245">
        <f>G40+G37+G13</f>
        <v>0</v>
      </c>
    </row>
    <row r="43" spans="1:104">
      <c r="E43" s="114"/>
    </row>
    <row r="44" spans="1:104">
      <c r="E44" s="114"/>
    </row>
    <row r="45" spans="1:104">
      <c r="E45" s="114"/>
    </row>
    <row r="46" spans="1:104">
      <c r="E46" s="114"/>
    </row>
    <row r="47" spans="1:104">
      <c r="E47" s="114"/>
    </row>
    <row r="48" spans="1:104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E54" s="114"/>
    </row>
    <row r="55" spans="1:7">
      <c r="E55" s="11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A64" s="154"/>
      <c r="B64" s="154"/>
      <c r="C64" s="154"/>
      <c r="D64" s="154"/>
      <c r="E64" s="154"/>
      <c r="F64" s="154"/>
      <c r="G64" s="154"/>
    </row>
    <row r="65" spans="1:7">
      <c r="A65" s="154"/>
      <c r="B65" s="154"/>
      <c r="C65" s="154"/>
      <c r="D65" s="154"/>
      <c r="E65" s="154"/>
      <c r="F65" s="154"/>
      <c r="G65" s="154"/>
    </row>
    <row r="66" spans="1:7">
      <c r="A66" s="154"/>
      <c r="B66" s="154"/>
      <c r="C66" s="154"/>
      <c r="D66" s="154"/>
      <c r="E66" s="154"/>
      <c r="F66" s="154"/>
      <c r="G66" s="154"/>
    </row>
    <row r="67" spans="1:7">
      <c r="A67" s="154"/>
      <c r="B67" s="154"/>
      <c r="C67" s="154"/>
      <c r="D67" s="154"/>
      <c r="E67" s="154"/>
      <c r="F67" s="154"/>
      <c r="G67" s="154"/>
    </row>
    <row r="68" spans="1:7">
      <c r="E68" s="114"/>
    </row>
    <row r="69" spans="1:7">
      <c r="E69" s="114"/>
    </row>
    <row r="70" spans="1:7">
      <c r="E70" s="114"/>
    </row>
    <row r="71" spans="1:7">
      <c r="E71" s="114"/>
    </row>
    <row r="72" spans="1:7">
      <c r="E72" s="114"/>
    </row>
    <row r="73" spans="1:7">
      <c r="E73" s="114"/>
    </row>
    <row r="74" spans="1:7">
      <c r="E74" s="114"/>
    </row>
    <row r="75" spans="1:7">
      <c r="E75" s="114"/>
    </row>
    <row r="76" spans="1:7">
      <c r="E76" s="114"/>
    </row>
    <row r="77" spans="1:7">
      <c r="E77" s="114"/>
    </row>
    <row r="78" spans="1:7">
      <c r="E78" s="114"/>
    </row>
    <row r="79" spans="1:7">
      <c r="E79" s="114"/>
    </row>
    <row r="80" spans="1:7">
      <c r="E80" s="114"/>
    </row>
    <row r="81" spans="5:5">
      <c r="E81" s="114"/>
    </row>
    <row r="82" spans="5:5">
      <c r="E82" s="114"/>
    </row>
    <row r="83" spans="5:5">
      <c r="E83" s="114"/>
    </row>
    <row r="84" spans="5:5">
      <c r="E84" s="114"/>
    </row>
    <row r="85" spans="5:5">
      <c r="E85" s="114"/>
    </row>
    <row r="86" spans="5:5">
      <c r="E86" s="114"/>
    </row>
    <row r="87" spans="5:5">
      <c r="E87" s="114"/>
    </row>
    <row r="88" spans="5:5">
      <c r="E88" s="114"/>
    </row>
    <row r="89" spans="5:5">
      <c r="E89" s="114"/>
    </row>
    <row r="90" spans="5:5">
      <c r="E90" s="114"/>
    </row>
    <row r="91" spans="5:5">
      <c r="E91" s="114"/>
    </row>
    <row r="92" spans="5:5">
      <c r="E92" s="114"/>
    </row>
    <row r="93" spans="5:5">
      <c r="E93" s="114"/>
    </row>
    <row r="94" spans="5:5">
      <c r="E94" s="114"/>
    </row>
    <row r="95" spans="5:5">
      <c r="E95" s="114"/>
    </row>
    <row r="96" spans="5:5">
      <c r="E96" s="114"/>
    </row>
    <row r="97" spans="1:7">
      <c r="E97" s="114"/>
    </row>
    <row r="98" spans="1:7">
      <c r="E98" s="114"/>
    </row>
    <row r="99" spans="1:7">
      <c r="A99" s="155"/>
      <c r="B99" s="155"/>
    </row>
    <row r="100" spans="1:7">
      <c r="A100" s="154"/>
      <c r="B100" s="154"/>
      <c r="C100" s="157"/>
      <c r="D100" s="157"/>
      <c r="E100" s="158"/>
      <c r="F100" s="157"/>
      <c r="G100" s="159"/>
    </row>
    <row r="101" spans="1:7">
      <c r="A101" s="160"/>
      <c r="B101" s="160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1"/>
  <sheetViews>
    <sheetView showGridLines="0" showZeros="0" view="pageBreakPreview" topLeftCell="A5" zoomScaleNormal="100" zoomScaleSheetLayoutView="100" workbookViewId="0">
      <selection activeCell="F9" sqref="F9:F31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62" t="s">
        <v>57</v>
      </c>
      <c r="B1" s="262"/>
      <c r="C1" s="262"/>
      <c r="D1" s="262"/>
      <c r="E1" s="262"/>
      <c r="F1" s="262"/>
      <c r="G1" s="26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3" t="s">
        <v>5</v>
      </c>
      <c r="B3" s="264"/>
      <c r="C3" s="119" t="str">
        <f>CONCATENATE(cislostavby," ",nazevstavby)</f>
        <v>0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5" t="s">
        <v>1</v>
      </c>
      <c r="B4" s="266"/>
      <c r="C4" s="124" t="s">
        <v>435</v>
      </c>
      <c r="D4" s="125"/>
      <c r="E4" s="267"/>
      <c r="F4" s="267"/>
      <c r="G4" s="26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238</v>
      </c>
      <c r="C7" s="200" t="s">
        <v>239</v>
      </c>
      <c r="D7" s="201"/>
      <c r="E7" s="202"/>
      <c r="F7" s="138"/>
      <c r="G7" s="139"/>
      <c r="H7" s="140"/>
      <c r="I7" s="140"/>
      <c r="O7" s="141">
        <v>1</v>
      </c>
    </row>
    <row r="8" spans="1:104">
      <c r="A8" s="175"/>
      <c r="B8" s="143"/>
      <c r="C8" s="181" t="s">
        <v>398</v>
      </c>
      <c r="D8" s="176"/>
      <c r="E8" s="176"/>
      <c r="F8" s="194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3">
        <v>1</v>
      </c>
      <c r="B9" s="174" t="s">
        <v>437</v>
      </c>
      <c r="C9" s="197" t="s">
        <v>423</v>
      </c>
      <c r="D9" s="176" t="s">
        <v>112</v>
      </c>
      <c r="E9" s="176">
        <v>390</v>
      </c>
      <c r="F9" s="195"/>
      <c r="G9" s="171">
        <f t="shared" ref="G9:G28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3">
        <v>2</v>
      </c>
      <c r="B10" s="172" t="s">
        <v>377</v>
      </c>
      <c r="C10" s="181" t="s">
        <v>376</v>
      </c>
      <c r="D10" s="176" t="s">
        <v>68</v>
      </c>
      <c r="E10" s="176">
        <v>37</v>
      </c>
      <c r="F10" s="195"/>
      <c r="G10" s="171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3">
        <v>3</v>
      </c>
      <c r="B11" s="174" t="s">
        <v>375</v>
      </c>
      <c r="C11" s="181" t="s">
        <v>373</v>
      </c>
      <c r="D11" s="176" t="s">
        <v>68</v>
      </c>
      <c r="E11" s="176">
        <v>37</v>
      </c>
      <c r="F11" s="196"/>
      <c r="G11" s="171">
        <f t="shared" si="0"/>
        <v>0</v>
      </c>
      <c r="H11" s="140"/>
      <c r="I11" s="140"/>
      <c r="O11" s="141">
        <v>1</v>
      </c>
    </row>
    <row r="12" spans="1:104">
      <c r="A12" s="173">
        <v>4</v>
      </c>
      <c r="B12" s="174" t="s">
        <v>374</v>
      </c>
      <c r="C12" s="181" t="s">
        <v>371</v>
      </c>
      <c r="D12" s="176" t="s">
        <v>133</v>
      </c>
      <c r="E12" s="176">
        <v>37</v>
      </c>
      <c r="F12" s="195"/>
      <c r="G12" s="171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3">
        <v>5</v>
      </c>
      <c r="B13" s="174" t="s">
        <v>372</v>
      </c>
      <c r="C13" s="181" t="s">
        <v>370</v>
      </c>
      <c r="D13" s="198"/>
      <c r="E13" s="176"/>
      <c r="F13" s="195"/>
      <c r="G13" s="171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3">
        <v>6</v>
      </c>
      <c r="B14" s="174" t="s">
        <v>369</v>
      </c>
      <c r="C14" s="181" t="s">
        <v>424</v>
      </c>
      <c r="D14" s="198" t="s">
        <v>133</v>
      </c>
      <c r="E14" s="176">
        <v>2</v>
      </c>
      <c r="F14" s="195"/>
      <c r="G14" s="171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3"/>
      <c r="B15" s="174" t="s">
        <v>368</v>
      </c>
      <c r="C15" s="199" t="s">
        <v>425</v>
      </c>
      <c r="D15" s="198" t="s">
        <v>133</v>
      </c>
      <c r="E15" s="176">
        <v>2</v>
      </c>
      <c r="F15" s="195"/>
      <c r="G15" s="171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3">
        <v>7</v>
      </c>
      <c r="B16" s="174" t="s">
        <v>367</v>
      </c>
      <c r="C16" s="199" t="s">
        <v>426</v>
      </c>
      <c r="D16" s="198" t="s">
        <v>133</v>
      </c>
      <c r="E16" s="176">
        <v>1</v>
      </c>
      <c r="F16" s="195"/>
      <c r="G16" s="171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3">
        <v>8</v>
      </c>
      <c r="B17" s="174" t="s">
        <v>366</v>
      </c>
      <c r="C17" s="199" t="s">
        <v>427</v>
      </c>
      <c r="D17" s="198" t="s">
        <v>133</v>
      </c>
      <c r="E17" s="176">
        <v>2</v>
      </c>
      <c r="F17" s="195"/>
      <c r="G17" s="171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3">
        <v>9</v>
      </c>
      <c r="B18" s="174" t="s">
        <v>365</v>
      </c>
      <c r="C18" s="199" t="s">
        <v>428</v>
      </c>
      <c r="D18" s="198" t="s">
        <v>133</v>
      </c>
      <c r="E18" s="176">
        <v>2</v>
      </c>
      <c r="F18" s="195"/>
      <c r="G18" s="171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3">
        <v>10</v>
      </c>
      <c r="B19" s="174" t="s">
        <v>364</v>
      </c>
      <c r="C19" s="199" t="s">
        <v>429</v>
      </c>
      <c r="D19" s="198" t="s">
        <v>133</v>
      </c>
      <c r="E19" s="176">
        <v>1</v>
      </c>
      <c r="F19" s="195"/>
      <c r="G19" s="171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3">
        <v>11</v>
      </c>
      <c r="B20" s="172" t="s">
        <v>363</v>
      </c>
      <c r="C20" s="199" t="s">
        <v>430</v>
      </c>
      <c r="D20" s="198" t="s">
        <v>133</v>
      </c>
      <c r="E20" s="176">
        <v>1</v>
      </c>
      <c r="F20" s="196"/>
      <c r="G20" s="171">
        <f t="shared" si="0"/>
        <v>0</v>
      </c>
      <c r="H20" s="140"/>
      <c r="I20" s="140"/>
      <c r="O20" s="141">
        <v>1</v>
      </c>
    </row>
    <row r="21" spans="1:104">
      <c r="A21" s="173">
        <v>12</v>
      </c>
      <c r="B21" s="174" t="s">
        <v>362</v>
      </c>
      <c r="C21" s="199" t="s">
        <v>431</v>
      </c>
      <c r="D21" s="198" t="s">
        <v>133</v>
      </c>
      <c r="E21" s="176">
        <v>9</v>
      </c>
      <c r="F21" s="195"/>
      <c r="G21" s="171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3">
        <v>13</v>
      </c>
      <c r="B22" s="174" t="s">
        <v>361</v>
      </c>
      <c r="C22" s="199" t="s">
        <v>432</v>
      </c>
      <c r="D22" s="198" t="s">
        <v>133</v>
      </c>
      <c r="E22" s="176">
        <v>1</v>
      </c>
      <c r="F22" s="195"/>
      <c r="G22" s="171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73">
        <v>14</v>
      </c>
      <c r="B23" s="174" t="s">
        <v>360</v>
      </c>
      <c r="C23" s="199" t="s">
        <v>433</v>
      </c>
      <c r="D23" s="198" t="s">
        <v>133</v>
      </c>
      <c r="E23" s="176">
        <v>8</v>
      </c>
      <c r="F23" s="196"/>
      <c r="G23" s="171">
        <f t="shared" si="0"/>
        <v>0</v>
      </c>
      <c r="H23" s="140"/>
      <c r="I23" s="140"/>
      <c r="O23" s="141">
        <v>1</v>
      </c>
    </row>
    <row r="24" spans="1:104">
      <c r="A24" s="173">
        <v>15</v>
      </c>
      <c r="B24" s="174" t="s">
        <v>359</v>
      </c>
      <c r="C24" s="199" t="s">
        <v>434</v>
      </c>
      <c r="D24" s="198" t="s">
        <v>133</v>
      </c>
      <c r="E24" s="176">
        <v>8</v>
      </c>
      <c r="F24" s="195"/>
      <c r="G24" s="171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3">
        <v>16</v>
      </c>
      <c r="B25" s="174" t="s">
        <v>436</v>
      </c>
      <c r="C25" s="181" t="s">
        <v>378</v>
      </c>
      <c r="D25" s="176" t="s">
        <v>112</v>
      </c>
      <c r="E25" s="176">
        <v>390</v>
      </c>
      <c r="F25" s="195"/>
      <c r="G25" s="171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3"/>
      <c r="B26" s="174" t="s">
        <v>438</v>
      </c>
      <c r="C26" s="181" t="s">
        <v>358</v>
      </c>
      <c r="D26" s="179" t="s">
        <v>133</v>
      </c>
      <c r="E26" s="176">
        <v>1</v>
      </c>
      <c r="F26" s="195"/>
      <c r="G26" s="171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3">
        <v>17</v>
      </c>
      <c r="B27" s="172" t="s">
        <v>301</v>
      </c>
      <c r="C27" s="181" t="s">
        <v>357</v>
      </c>
      <c r="D27" s="176" t="s">
        <v>133</v>
      </c>
      <c r="E27" s="176">
        <v>1</v>
      </c>
      <c r="F27" s="195"/>
      <c r="G27" s="171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3">
        <v>18</v>
      </c>
      <c r="B28" s="174" t="s">
        <v>439</v>
      </c>
      <c r="C28" s="181" t="s">
        <v>356</v>
      </c>
      <c r="D28" s="176" t="s">
        <v>133</v>
      </c>
      <c r="E28" s="176">
        <v>1</v>
      </c>
      <c r="F28" s="196"/>
      <c r="G28" s="171">
        <f t="shared" si="0"/>
        <v>0</v>
      </c>
      <c r="H28" s="140"/>
      <c r="I28" s="140"/>
      <c r="O28" s="141">
        <v>1</v>
      </c>
    </row>
    <row r="29" spans="1:104">
      <c r="A29" s="170"/>
      <c r="B29" s="149" t="s">
        <v>69</v>
      </c>
      <c r="C29" s="169" t="s">
        <v>355</v>
      </c>
      <c r="D29" s="148"/>
      <c r="E29" s="168"/>
      <c r="F29" s="168"/>
      <c r="G29" s="167">
        <f>SUM(G9:G28)</f>
        <v>0</v>
      </c>
      <c r="H29" s="140"/>
      <c r="I29" s="140"/>
      <c r="O29" s="141">
        <v>1</v>
      </c>
    </row>
    <row r="30" spans="1:104">
      <c r="E30" s="114"/>
    </row>
    <row r="31" spans="1:104">
      <c r="E31" s="114"/>
    </row>
    <row r="32" spans="1:104">
      <c r="E32" s="114"/>
    </row>
    <row r="33" spans="5:5">
      <c r="E33" s="114"/>
    </row>
    <row r="34" spans="5:5">
      <c r="E34" s="114"/>
    </row>
    <row r="35" spans="5:5">
      <c r="E35" s="114"/>
    </row>
    <row r="36" spans="5:5">
      <c r="E36" s="114"/>
    </row>
    <row r="37" spans="5:5">
      <c r="E37" s="114"/>
    </row>
    <row r="38" spans="5:5">
      <c r="E38" s="114"/>
    </row>
    <row r="39" spans="5:5">
      <c r="E39" s="114"/>
    </row>
    <row r="40" spans="5:5">
      <c r="E40" s="114"/>
    </row>
    <row r="41" spans="5:5">
      <c r="E41" s="114"/>
    </row>
    <row r="42" spans="5:5">
      <c r="E42" s="114"/>
    </row>
    <row r="43" spans="5:5">
      <c r="E43" s="114"/>
    </row>
    <row r="44" spans="5:5">
      <c r="E44" s="114"/>
    </row>
    <row r="45" spans="5:5">
      <c r="E45" s="114"/>
    </row>
    <row r="46" spans="5:5">
      <c r="E46" s="114"/>
    </row>
    <row r="47" spans="5:5">
      <c r="E47" s="114"/>
    </row>
    <row r="48" spans="5:5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A52" s="154"/>
      <c r="B52" s="154"/>
      <c r="C52" s="154"/>
      <c r="D52" s="154"/>
      <c r="E52" s="154"/>
      <c r="F52" s="154"/>
      <c r="G52" s="154"/>
    </row>
    <row r="53" spans="1:7">
      <c r="A53" s="154"/>
      <c r="B53" s="154"/>
      <c r="C53" s="154"/>
      <c r="D53" s="154"/>
      <c r="E53" s="154"/>
      <c r="F53" s="154"/>
      <c r="G53" s="154"/>
    </row>
    <row r="54" spans="1:7">
      <c r="A54" s="154"/>
      <c r="B54" s="154"/>
      <c r="C54" s="154"/>
      <c r="D54" s="154"/>
      <c r="E54" s="154"/>
      <c r="F54" s="154"/>
      <c r="G54" s="154"/>
    </row>
    <row r="55" spans="1:7">
      <c r="A55" s="154"/>
      <c r="B55" s="154"/>
      <c r="C55" s="154"/>
      <c r="D55" s="154"/>
      <c r="E55" s="154"/>
      <c r="F55" s="154"/>
      <c r="G55" s="15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E61" s="114"/>
    </row>
    <row r="62" spans="1:7">
      <c r="E62" s="114"/>
    </row>
    <row r="63" spans="1:7">
      <c r="E63" s="114"/>
    </row>
    <row r="64" spans="1:7"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7">
      <c r="E81" s="114"/>
    </row>
    <row r="82" spans="1:7">
      <c r="E82" s="114"/>
    </row>
    <row r="83" spans="1:7">
      <c r="E83" s="114"/>
    </row>
    <row r="84" spans="1:7">
      <c r="E84" s="114"/>
    </row>
    <row r="85" spans="1:7">
      <c r="E85" s="114"/>
    </row>
    <row r="86" spans="1:7">
      <c r="E86" s="114"/>
    </row>
    <row r="87" spans="1:7">
      <c r="A87" s="155"/>
      <c r="B87" s="155"/>
    </row>
    <row r="88" spans="1:7">
      <c r="A88" s="154"/>
      <c r="B88" s="154"/>
      <c r="C88" s="157"/>
      <c r="D88" s="157"/>
      <c r="E88" s="158"/>
      <c r="F88" s="157"/>
      <c r="G88" s="159"/>
    </row>
    <row r="89" spans="1:7">
      <c r="A89" s="160"/>
      <c r="B89" s="160"/>
      <c r="C89" s="154"/>
      <c r="D89" s="154"/>
      <c r="E89" s="161"/>
      <c r="F89" s="154"/>
      <c r="G89" s="154"/>
    </row>
    <row r="90" spans="1:7">
      <c r="A90" s="154"/>
      <c r="B90" s="154"/>
      <c r="C90" s="154"/>
      <c r="D90" s="154"/>
      <c r="E90" s="161"/>
      <c r="F90" s="154"/>
      <c r="G90" s="154"/>
    </row>
    <row r="91" spans="1:7">
      <c r="A91" s="154"/>
      <c r="B91" s="154"/>
      <c r="C91" s="154"/>
      <c r="D91" s="154"/>
      <c r="E91" s="161"/>
      <c r="F91" s="154"/>
      <c r="G91" s="154"/>
    </row>
    <row r="92" spans="1:7">
      <c r="A92" s="154"/>
      <c r="B92" s="154"/>
      <c r="C92" s="154"/>
      <c r="D92" s="154"/>
      <c r="E92" s="161"/>
      <c r="F92" s="154"/>
      <c r="G92" s="154"/>
    </row>
    <row r="93" spans="1:7">
      <c r="A93" s="154"/>
      <c r="B93" s="154"/>
      <c r="C93" s="154"/>
      <c r="D93" s="154"/>
      <c r="E93" s="161"/>
      <c r="F93" s="154"/>
      <c r="G93" s="154"/>
    </row>
    <row r="94" spans="1:7">
      <c r="A94" s="154"/>
      <c r="B94" s="154"/>
      <c r="C94" s="154"/>
      <c r="D94" s="154"/>
      <c r="E94" s="161"/>
      <c r="F94" s="154"/>
      <c r="G94" s="154"/>
    </row>
    <row r="95" spans="1:7">
      <c r="A95" s="154"/>
      <c r="B95" s="154"/>
      <c r="C95" s="154"/>
      <c r="D95" s="154"/>
      <c r="E95" s="161"/>
      <c r="F95" s="154"/>
      <c r="G95" s="154"/>
    </row>
    <row r="96" spans="1:7">
      <c r="A96" s="154"/>
      <c r="B96" s="154"/>
      <c r="C96" s="154"/>
      <c r="D96" s="154"/>
      <c r="E96" s="161"/>
      <c r="F96" s="154"/>
      <c r="G96" s="154"/>
    </row>
    <row r="97" spans="1:7">
      <c r="A97" s="154"/>
      <c r="B97" s="154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120"/>
  <sheetViews>
    <sheetView showGridLines="0" showZeros="0" view="pageBreakPreview" zoomScaleNormal="100" zoomScaleSheetLayoutView="100" workbookViewId="0">
      <selection activeCell="F10" sqref="F10:F98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5" ht="15.75">
      <c r="A1" s="262" t="s">
        <v>57</v>
      </c>
      <c r="B1" s="262"/>
      <c r="C1" s="262"/>
      <c r="D1" s="262"/>
      <c r="E1" s="262"/>
      <c r="F1" s="262"/>
      <c r="G1" s="262"/>
    </row>
    <row r="2" spans="1:15" ht="13.5" thickBot="1">
      <c r="A2" s="115"/>
      <c r="B2" s="116"/>
      <c r="C2" s="117"/>
      <c r="D2" s="117"/>
      <c r="E2" s="118"/>
      <c r="F2" s="117"/>
      <c r="G2" s="117"/>
    </row>
    <row r="3" spans="1:15" ht="13.5" thickTop="1">
      <c r="A3" s="263" t="s">
        <v>5</v>
      </c>
      <c r="B3" s="264"/>
      <c r="C3" s="119" t="str">
        <f>CONCATENATE(cislostavby," ",nazevstavby)</f>
        <v>0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5" ht="13.5" thickBot="1">
      <c r="A4" s="265" t="s">
        <v>1</v>
      </c>
      <c r="B4" s="266"/>
      <c r="C4" s="124" t="s">
        <v>435</v>
      </c>
      <c r="D4" s="125"/>
      <c r="E4" s="267"/>
      <c r="F4" s="267"/>
      <c r="G4" s="268"/>
    </row>
    <row r="5" spans="1:15" ht="13.5" thickTop="1">
      <c r="A5" s="126"/>
      <c r="B5" s="127"/>
      <c r="C5" s="127"/>
      <c r="D5" s="115"/>
      <c r="E5" s="128"/>
      <c r="F5" s="115"/>
      <c r="G5" s="129"/>
    </row>
    <row r="6" spans="1:15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5">
      <c r="A7" s="134" t="s">
        <v>65</v>
      </c>
      <c r="B7" s="135" t="s">
        <v>242</v>
      </c>
      <c r="C7" s="136" t="s">
        <v>243</v>
      </c>
      <c r="D7" s="137"/>
      <c r="E7" s="138"/>
      <c r="F7" s="138"/>
      <c r="G7" s="139"/>
      <c r="H7" s="140"/>
      <c r="I7" s="140"/>
      <c r="O7" s="141">
        <v>1</v>
      </c>
    </row>
    <row r="8" spans="1:15">
      <c r="A8" s="134"/>
      <c r="B8" s="135"/>
      <c r="C8" s="206" t="s">
        <v>469</v>
      </c>
      <c r="D8" s="209"/>
      <c r="E8" s="209"/>
      <c r="F8" s="192"/>
      <c r="G8" s="139"/>
      <c r="H8" s="140"/>
      <c r="I8" s="140"/>
      <c r="O8" s="141"/>
    </row>
    <row r="9" spans="1:15">
      <c r="A9" s="190"/>
      <c r="B9" s="180"/>
      <c r="C9" s="181" t="s">
        <v>445</v>
      </c>
      <c r="D9" s="176"/>
      <c r="E9" s="176"/>
      <c r="F9" s="192"/>
      <c r="G9" s="139"/>
      <c r="H9" s="140"/>
      <c r="I9" s="140"/>
      <c r="O9" s="141"/>
    </row>
    <row r="10" spans="1:15">
      <c r="A10" s="190">
        <v>1</v>
      </c>
      <c r="B10" s="180" t="s">
        <v>244</v>
      </c>
      <c r="C10" s="197" t="s">
        <v>470</v>
      </c>
      <c r="D10" s="176" t="s">
        <v>133</v>
      </c>
      <c r="E10" s="176">
        <v>1</v>
      </c>
      <c r="F10" s="194"/>
      <c r="G10" s="147">
        <f>E10*F10</f>
        <v>0</v>
      </c>
      <c r="H10" s="140"/>
      <c r="I10" s="140"/>
      <c r="O10" s="141"/>
    </row>
    <row r="11" spans="1:15">
      <c r="A11" s="190">
        <v>2</v>
      </c>
      <c r="B11" s="180" t="s">
        <v>422</v>
      </c>
      <c r="C11" s="199" t="s">
        <v>471</v>
      </c>
      <c r="D11" s="176" t="s">
        <v>133</v>
      </c>
      <c r="E11" s="176">
        <v>1</v>
      </c>
      <c r="F11" s="194"/>
      <c r="G11" s="147">
        <f t="shared" ref="G11:G74" si="0">E11*F11</f>
        <v>0</v>
      </c>
      <c r="H11" s="140"/>
      <c r="I11" s="140"/>
      <c r="O11" s="141"/>
    </row>
    <row r="12" spans="1:15" ht="22.5">
      <c r="A12" s="190">
        <v>3</v>
      </c>
      <c r="B12" s="180" t="s">
        <v>421</v>
      </c>
      <c r="C12" s="199" t="s">
        <v>472</v>
      </c>
      <c r="D12" s="176" t="s">
        <v>133</v>
      </c>
      <c r="E12" s="176">
        <v>1</v>
      </c>
      <c r="F12" s="194"/>
      <c r="G12" s="147">
        <f t="shared" si="0"/>
        <v>0</v>
      </c>
      <c r="H12" s="140"/>
      <c r="I12" s="140"/>
      <c r="O12" s="141"/>
    </row>
    <row r="13" spans="1:15">
      <c r="A13" s="190"/>
      <c r="B13" s="180"/>
      <c r="C13" s="181" t="s">
        <v>398</v>
      </c>
      <c r="D13" s="176"/>
      <c r="E13" s="176"/>
      <c r="F13" s="194"/>
      <c r="G13" s="147">
        <f t="shared" si="0"/>
        <v>0</v>
      </c>
      <c r="H13" s="140"/>
      <c r="I13" s="140"/>
      <c r="O13" s="141"/>
    </row>
    <row r="14" spans="1:15">
      <c r="A14" s="190">
        <v>4</v>
      </c>
      <c r="B14" s="180" t="s">
        <v>479</v>
      </c>
      <c r="C14" s="197" t="s">
        <v>446</v>
      </c>
      <c r="D14" s="176" t="s">
        <v>112</v>
      </c>
      <c r="E14" s="176">
        <v>34</v>
      </c>
      <c r="F14" s="194"/>
      <c r="G14" s="147">
        <f t="shared" si="0"/>
        <v>0</v>
      </c>
      <c r="H14" s="140"/>
      <c r="I14" s="140"/>
      <c r="O14" s="141"/>
    </row>
    <row r="15" spans="1:15">
      <c r="A15" s="190"/>
      <c r="B15" s="180"/>
      <c r="C15" s="181" t="s">
        <v>447</v>
      </c>
      <c r="D15" s="205"/>
      <c r="E15" s="176"/>
      <c r="F15" s="194"/>
      <c r="G15" s="147">
        <f t="shared" si="0"/>
        <v>0</v>
      </c>
      <c r="H15" s="140"/>
      <c r="I15" s="140"/>
      <c r="O15" s="141"/>
    </row>
    <row r="16" spans="1:15">
      <c r="A16" s="190">
        <v>5</v>
      </c>
      <c r="B16" s="180" t="s">
        <v>480</v>
      </c>
      <c r="C16" s="199" t="s">
        <v>448</v>
      </c>
      <c r="D16" s="205" t="s">
        <v>112</v>
      </c>
      <c r="E16" s="176">
        <v>76</v>
      </c>
      <c r="F16" s="194"/>
      <c r="G16" s="147">
        <f t="shared" si="0"/>
        <v>0</v>
      </c>
      <c r="H16" s="140"/>
      <c r="I16" s="140"/>
      <c r="O16" s="141"/>
    </row>
    <row r="17" spans="1:15">
      <c r="A17" s="190"/>
      <c r="B17" s="180"/>
      <c r="C17" s="183" t="s">
        <v>473</v>
      </c>
      <c r="D17" s="176"/>
      <c r="E17" s="176"/>
      <c r="F17" s="194"/>
      <c r="G17" s="147">
        <f t="shared" si="0"/>
        <v>0</v>
      </c>
      <c r="H17" s="140"/>
      <c r="I17" s="140"/>
      <c r="O17" s="141"/>
    </row>
    <row r="18" spans="1:15">
      <c r="A18" s="190">
        <v>6</v>
      </c>
      <c r="B18" s="180" t="s">
        <v>481</v>
      </c>
      <c r="C18" s="183" t="s">
        <v>474</v>
      </c>
      <c r="D18" s="176" t="s">
        <v>112</v>
      </c>
      <c r="E18" s="176">
        <v>10</v>
      </c>
      <c r="F18" s="194"/>
      <c r="G18" s="147">
        <f t="shared" si="0"/>
        <v>0</v>
      </c>
      <c r="H18" s="140"/>
      <c r="I18" s="140"/>
      <c r="O18" s="141"/>
    </row>
    <row r="19" spans="1:15">
      <c r="A19" s="190">
        <v>7</v>
      </c>
      <c r="B19" s="180" t="s">
        <v>482</v>
      </c>
      <c r="C19" s="181" t="s">
        <v>396</v>
      </c>
      <c r="D19" s="176" t="s">
        <v>68</v>
      </c>
      <c r="E19" s="176">
        <v>12</v>
      </c>
      <c r="F19" s="194"/>
      <c r="G19" s="147">
        <f t="shared" si="0"/>
        <v>0</v>
      </c>
      <c r="H19" s="140"/>
      <c r="I19" s="140"/>
      <c r="O19" s="141"/>
    </row>
    <row r="20" spans="1:15">
      <c r="A20" s="190">
        <v>8</v>
      </c>
      <c r="B20" s="180" t="s">
        <v>483</v>
      </c>
      <c r="C20" s="181" t="s">
        <v>395</v>
      </c>
      <c r="D20" s="176" t="s">
        <v>68</v>
      </c>
      <c r="E20" s="176">
        <v>4</v>
      </c>
      <c r="F20" s="194"/>
      <c r="G20" s="147">
        <f t="shared" si="0"/>
        <v>0</v>
      </c>
      <c r="H20" s="140"/>
      <c r="I20" s="140"/>
      <c r="O20" s="141"/>
    </row>
    <row r="21" spans="1:15">
      <c r="A21" s="190">
        <v>9</v>
      </c>
      <c r="B21" s="180" t="s">
        <v>484</v>
      </c>
      <c r="C21" s="210" t="s">
        <v>394</v>
      </c>
      <c r="D21" s="176"/>
      <c r="E21" s="176"/>
      <c r="F21" s="194"/>
      <c r="G21" s="147">
        <f t="shared" si="0"/>
        <v>0</v>
      </c>
      <c r="H21" s="140"/>
      <c r="I21" s="140"/>
      <c r="O21" s="141"/>
    </row>
    <row r="22" spans="1:15">
      <c r="A22" s="190">
        <v>10</v>
      </c>
      <c r="B22" s="180" t="s">
        <v>301</v>
      </c>
      <c r="C22" s="210" t="s">
        <v>486</v>
      </c>
      <c r="D22" s="176" t="s">
        <v>133</v>
      </c>
      <c r="E22" s="176">
        <v>1</v>
      </c>
      <c r="F22" s="194"/>
      <c r="G22" s="147">
        <f t="shared" si="0"/>
        <v>0</v>
      </c>
      <c r="H22" s="140"/>
      <c r="I22" s="140"/>
      <c r="O22" s="141"/>
    </row>
    <row r="23" spans="1:15">
      <c r="A23" s="190"/>
      <c r="B23" s="180"/>
      <c r="C23" s="183" t="s">
        <v>485</v>
      </c>
      <c r="D23" s="176"/>
      <c r="E23" s="176"/>
      <c r="F23" s="194"/>
      <c r="G23" s="147">
        <f t="shared" si="0"/>
        <v>0</v>
      </c>
      <c r="H23" s="140"/>
      <c r="I23" s="140"/>
      <c r="O23" s="141"/>
    </row>
    <row r="24" spans="1:15">
      <c r="A24" s="190">
        <v>11</v>
      </c>
      <c r="B24" s="180" t="s">
        <v>416</v>
      </c>
      <c r="C24" s="183" t="s">
        <v>466</v>
      </c>
      <c r="D24" s="176" t="s">
        <v>68</v>
      </c>
      <c r="E24" s="176">
        <v>1</v>
      </c>
      <c r="F24" s="194"/>
      <c r="G24" s="147">
        <f t="shared" si="0"/>
        <v>0</v>
      </c>
      <c r="H24" s="140"/>
      <c r="I24" s="140"/>
      <c r="O24" s="141"/>
    </row>
    <row r="25" spans="1:15">
      <c r="A25" s="190">
        <v>12</v>
      </c>
      <c r="B25" s="180" t="s">
        <v>415</v>
      </c>
      <c r="C25" s="181" t="s">
        <v>449</v>
      </c>
      <c r="D25" s="176" t="s">
        <v>68</v>
      </c>
      <c r="E25" s="176">
        <v>1</v>
      </c>
      <c r="F25" s="194"/>
      <c r="G25" s="147">
        <f t="shared" si="0"/>
        <v>0</v>
      </c>
      <c r="H25" s="140"/>
      <c r="I25" s="140"/>
      <c r="O25" s="141"/>
    </row>
    <row r="26" spans="1:15">
      <c r="A26" s="190">
        <v>13</v>
      </c>
      <c r="B26" s="180" t="s">
        <v>414</v>
      </c>
      <c r="C26" s="181" t="s">
        <v>450</v>
      </c>
      <c r="D26" s="176" t="s">
        <v>68</v>
      </c>
      <c r="E26" s="176">
        <v>1</v>
      </c>
      <c r="F26" s="194"/>
      <c r="G26" s="147">
        <f t="shared" si="0"/>
        <v>0</v>
      </c>
      <c r="H26" s="140"/>
      <c r="I26" s="140"/>
      <c r="O26" s="141"/>
    </row>
    <row r="27" spans="1:15">
      <c r="A27" s="190"/>
      <c r="B27" s="180"/>
      <c r="C27" s="183" t="s">
        <v>390</v>
      </c>
      <c r="D27" s="176"/>
      <c r="E27" s="176"/>
      <c r="F27" s="194"/>
      <c r="G27" s="147">
        <f t="shared" si="0"/>
        <v>0</v>
      </c>
      <c r="H27" s="140"/>
      <c r="I27" s="140"/>
      <c r="O27" s="141"/>
    </row>
    <row r="28" spans="1:15">
      <c r="A28" s="190"/>
      <c r="B28" s="180"/>
      <c r="C28" s="183" t="s">
        <v>389</v>
      </c>
      <c r="D28" s="176"/>
      <c r="E28" s="176"/>
      <c r="F28" s="194"/>
      <c r="G28" s="147">
        <f t="shared" si="0"/>
        <v>0</v>
      </c>
      <c r="H28" s="140"/>
      <c r="I28" s="140"/>
      <c r="O28" s="141"/>
    </row>
    <row r="29" spans="1:15">
      <c r="A29" s="190">
        <v>14</v>
      </c>
      <c r="B29" s="180" t="s">
        <v>413</v>
      </c>
      <c r="C29" s="183" t="s">
        <v>451</v>
      </c>
      <c r="D29" s="176" t="s">
        <v>68</v>
      </c>
      <c r="E29" s="176">
        <v>1</v>
      </c>
      <c r="F29" s="194"/>
      <c r="G29" s="147">
        <f t="shared" si="0"/>
        <v>0</v>
      </c>
      <c r="H29" s="140"/>
      <c r="I29" s="140"/>
      <c r="O29" s="141"/>
    </row>
    <row r="30" spans="1:15">
      <c r="A30" s="190">
        <v>15</v>
      </c>
      <c r="B30" s="180" t="s">
        <v>412</v>
      </c>
      <c r="C30" s="199" t="s">
        <v>452</v>
      </c>
      <c r="D30" s="179" t="s">
        <v>112</v>
      </c>
      <c r="E30" s="176">
        <v>2</v>
      </c>
      <c r="F30" s="194"/>
      <c r="G30" s="147">
        <f t="shared" si="0"/>
        <v>0</v>
      </c>
      <c r="H30" s="140"/>
      <c r="I30" s="140"/>
      <c r="O30" s="141"/>
    </row>
    <row r="31" spans="1:15">
      <c r="A31" s="190">
        <v>16</v>
      </c>
      <c r="B31" s="180" t="s">
        <v>410</v>
      </c>
      <c r="C31" s="181" t="s">
        <v>453</v>
      </c>
      <c r="D31" s="176" t="s">
        <v>68</v>
      </c>
      <c r="E31" s="176">
        <v>1</v>
      </c>
      <c r="F31" s="194"/>
      <c r="G31" s="147">
        <f t="shared" si="0"/>
        <v>0</v>
      </c>
      <c r="H31" s="140"/>
      <c r="I31" s="140"/>
      <c r="O31" s="141"/>
    </row>
    <row r="32" spans="1:15">
      <c r="A32" s="190">
        <v>17</v>
      </c>
      <c r="B32" s="180" t="s">
        <v>409</v>
      </c>
      <c r="C32" s="181" t="s">
        <v>475</v>
      </c>
      <c r="D32" s="176" t="s">
        <v>68</v>
      </c>
      <c r="E32" s="176">
        <v>1</v>
      </c>
      <c r="F32" s="194"/>
      <c r="G32" s="147">
        <f t="shared" si="0"/>
        <v>0</v>
      </c>
      <c r="H32" s="140"/>
      <c r="I32" s="140"/>
      <c r="O32" s="141"/>
    </row>
    <row r="33" spans="1:15">
      <c r="A33" s="190">
        <v>18</v>
      </c>
      <c r="B33" s="180" t="s">
        <v>408</v>
      </c>
      <c r="C33" s="181" t="s">
        <v>387</v>
      </c>
      <c r="D33" s="176" t="s">
        <v>68</v>
      </c>
      <c r="E33" s="176">
        <v>8</v>
      </c>
      <c r="F33" s="194"/>
      <c r="G33" s="147">
        <f t="shared" si="0"/>
        <v>0</v>
      </c>
      <c r="H33" s="140"/>
      <c r="I33" s="140"/>
      <c r="O33" s="141"/>
    </row>
    <row r="34" spans="1:15">
      <c r="A34" s="190">
        <v>19</v>
      </c>
      <c r="B34" s="180" t="s">
        <v>406</v>
      </c>
      <c r="C34" s="181" t="s">
        <v>386</v>
      </c>
      <c r="D34" s="176" t="s">
        <v>68</v>
      </c>
      <c r="E34" s="176">
        <v>4</v>
      </c>
      <c r="F34" s="194"/>
      <c r="G34" s="147">
        <f t="shared" si="0"/>
        <v>0</v>
      </c>
      <c r="H34" s="140"/>
      <c r="I34" s="140"/>
      <c r="O34" s="141"/>
    </row>
    <row r="35" spans="1:15">
      <c r="A35" s="190">
        <v>20</v>
      </c>
      <c r="B35" s="180" t="s">
        <v>405</v>
      </c>
      <c r="C35" s="181" t="s">
        <v>385</v>
      </c>
      <c r="D35" s="176" t="s">
        <v>68</v>
      </c>
      <c r="E35" s="176">
        <v>2</v>
      </c>
      <c r="F35" s="194"/>
      <c r="G35" s="147">
        <f t="shared" si="0"/>
        <v>0</v>
      </c>
      <c r="H35" s="140"/>
      <c r="I35" s="140"/>
      <c r="O35" s="141"/>
    </row>
    <row r="36" spans="1:15">
      <c r="A36" s="190">
        <v>21</v>
      </c>
      <c r="B36" s="180" t="s">
        <v>403</v>
      </c>
      <c r="C36" s="181" t="s">
        <v>384</v>
      </c>
      <c r="D36" s="176" t="s">
        <v>68</v>
      </c>
      <c r="E36" s="176">
        <v>2</v>
      </c>
      <c r="F36" s="194"/>
      <c r="G36" s="147">
        <f t="shared" si="0"/>
        <v>0</v>
      </c>
      <c r="H36" s="140"/>
      <c r="I36" s="140"/>
      <c r="O36" s="141"/>
    </row>
    <row r="37" spans="1:15">
      <c r="A37" s="190">
        <v>22</v>
      </c>
      <c r="B37" s="180" t="s">
        <v>401</v>
      </c>
      <c r="C37" s="181" t="s">
        <v>454</v>
      </c>
      <c r="D37" s="176" t="s">
        <v>68</v>
      </c>
      <c r="E37" s="176">
        <v>1</v>
      </c>
      <c r="F37" s="194"/>
      <c r="G37" s="147">
        <f t="shared" si="0"/>
        <v>0</v>
      </c>
      <c r="H37" s="140"/>
      <c r="I37" s="140"/>
      <c r="O37" s="141"/>
    </row>
    <row r="38" spans="1:15">
      <c r="A38" s="190">
        <v>23</v>
      </c>
      <c r="B38" s="180" t="s">
        <v>400</v>
      </c>
      <c r="C38" s="181" t="s">
        <v>476</v>
      </c>
      <c r="D38" s="176" t="s">
        <v>68</v>
      </c>
      <c r="E38" s="176">
        <v>1</v>
      </c>
      <c r="F38" s="194"/>
      <c r="G38" s="147">
        <f t="shared" si="0"/>
        <v>0</v>
      </c>
      <c r="H38" s="140"/>
      <c r="I38" s="140"/>
      <c r="O38" s="141"/>
    </row>
    <row r="39" spans="1:15">
      <c r="A39" s="190">
        <v>24</v>
      </c>
      <c r="B39" s="180" t="s">
        <v>399</v>
      </c>
      <c r="C39" s="181" t="s">
        <v>454</v>
      </c>
      <c r="D39" s="176" t="s">
        <v>68</v>
      </c>
      <c r="E39" s="176">
        <v>1</v>
      </c>
      <c r="F39" s="194"/>
      <c r="G39" s="147">
        <f t="shared" si="0"/>
        <v>0</v>
      </c>
      <c r="H39" s="140"/>
      <c r="I39" s="140"/>
      <c r="O39" s="141"/>
    </row>
    <row r="40" spans="1:15">
      <c r="A40" s="190">
        <v>25</v>
      </c>
      <c r="B40" s="180" t="s">
        <v>487</v>
      </c>
      <c r="C40" s="183" t="s">
        <v>488</v>
      </c>
      <c r="D40" s="176" t="s">
        <v>68</v>
      </c>
      <c r="E40" s="176">
        <v>1</v>
      </c>
      <c r="F40" s="194"/>
      <c r="G40" s="147">
        <f t="shared" si="0"/>
        <v>0</v>
      </c>
      <c r="H40" s="140"/>
      <c r="I40" s="140"/>
      <c r="O40" s="141"/>
    </row>
    <row r="41" spans="1:15">
      <c r="A41" s="190">
        <v>26</v>
      </c>
      <c r="B41" s="180" t="s">
        <v>489</v>
      </c>
      <c r="C41" s="181" t="s">
        <v>383</v>
      </c>
      <c r="D41" s="176" t="s">
        <v>68</v>
      </c>
      <c r="E41" s="176">
        <v>1</v>
      </c>
      <c r="F41" s="194"/>
      <c r="G41" s="147">
        <f t="shared" si="0"/>
        <v>0</v>
      </c>
      <c r="H41" s="140"/>
      <c r="I41" s="140"/>
      <c r="O41" s="141"/>
    </row>
    <row r="42" spans="1:15">
      <c r="A42" s="190">
        <v>27</v>
      </c>
      <c r="B42" s="180" t="s">
        <v>490</v>
      </c>
      <c r="C42" s="181" t="s">
        <v>455</v>
      </c>
      <c r="D42" s="176" t="s">
        <v>68</v>
      </c>
      <c r="E42" s="176">
        <v>1</v>
      </c>
      <c r="F42" s="194"/>
      <c r="G42" s="147">
        <f t="shared" si="0"/>
        <v>0</v>
      </c>
      <c r="H42" s="140"/>
      <c r="I42" s="140"/>
      <c r="O42" s="141"/>
    </row>
    <row r="43" spans="1:15">
      <c r="A43" s="190">
        <v>28</v>
      </c>
      <c r="B43" s="180" t="s">
        <v>491</v>
      </c>
      <c r="C43" s="181" t="s">
        <v>382</v>
      </c>
      <c r="D43" s="176" t="s">
        <v>68</v>
      </c>
      <c r="E43" s="176">
        <v>4</v>
      </c>
      <c r="F43" s="194"/>
      <c r="G43" s="147">
        <f t="shared" si="0"/>
        <v>0</v>
      </c>
      <c r="H43" s="140"/>
      <c r="I43" s="140"/>
      <c r="O43" s="141"/>
    </row>
    <row r="44" spans="1:15">
      <c r="A44" s="190">
        <v>29</v>
      </c>
      <c r="B44" s="180" t="s">
        <v>492</v>
      </c>
      <c r="C44" s="181" t="s">
        <v>381</v>
      </c>
      <c r="D44" s="176" t="s">
        <v>68</v>
      </c>
      <c r="E44" s="176">
        <v>1</v>
      </c>
      <c r="F44" s="194"/>
      <c r="G44" s="147">
        <f t="shared" si="0"/>
        <v>0</v>
      </c>
      <c r="H44" s="140"/>
      <c r="I44" s="140"/>
      <c r="O44" s="141"/>
    </row>
    <row r="45" spans="1:15">
      <c r="A45" s="190">
        <v>30</v>
      </c>
      <c r="B45" s="180" t="s">
        <v>493</v>
      </c>
      <c r="C45" s="181" t="s">
        <v>380</v>
      </c>
      <c r="D45" s="176"/>
      <c r="E45" s="176"/>
      <c r="F45" s="194"/>
      <c r="G45" s="147">
        <f t="shared" si="0"/>
        <v>0</v>
      </c>
      <c r="H45" s="140"/>
      <c r="I45" s="140"/>
      <c r="O45" s="141"/>
    </row>
    <row r="46" spans="1:15">
      <c r="A46" s="190">
        <v>31</v>
      </c>
      <c r="B46" s="180" t="s">
        <v>436</v>
      </c>
      <c r="C46" s="181" t="s">
        <v>456</v>
      </c>
      <c r="D46" s="176" t="s">
        <v>112</v>
      </c>
      <c r="E46" s="176">
        <v>28</v>
      </c>
      <c r="F46" s="194"/>
      <c r="G46" s="147">
        <f t="shared" si="0"/>
        <v>0</v>
      </c>
      <c r="H46" s="140"/>
      <c r="I46" s="140"/>
      <c r="O46" s="141"/>
    </row>
    <row r="47" spans="1:15">
      <c r="A47" s="190">
        <v>32</v>
      </c>
      <c r="B47" s="180" t="s">
        <v>494</v>
      </c>
      <c r="C47" s="181" t="s">
        <v>457</v>
      </c>
      <c r="D47" s="176" t="s">
        <v>112</v>
      </c>
      <c r="E47" s="176">
        <v>76</v>
      </c>
      <c r="F47" s="194"/>
      <c r="G47" s="147">
        <f t="shared" si="0"/>
        <v>0</v>
      </c>
      <c r="H47" s="140"/>
      <c r="I47" s="140"/>
      <c r="O47" s="141"/>
    </row>
    <row r="48" spans="1:15">
      <c r="A48" s="190">
        <v>33</v>
      </c>
      <c r="B48" s="180" t="s">
        <v>495</v>
      </c>
      <c r="C48" s="181" t="s">
        <v>458</v>
      </c>
      <c r="D48" s="176" t="s">
        <v>112</v>
      </c>
      <c r="E48" s="176">
        <v>6</v>
      </c>
      <c r="F48" s="194"/>
      <c r="G48" s="147">
        <f t="shared" si="0"/>
        <v>0</v>
      </c>
      <c r="H48" s="140"/>
      <c r="I48" s="140"/>
      <c r="O48" s="141"/>
    </row>
    <row r="49" spans="1:104">
      <c r="A49" s="190">
        <v>34</v>
      </c>
      <c r="B49" s="180" t="s">
        <v>496</v>
      </c>
      <c r="C49" s="181" t="s">
        <v>477</v>
      </c>
      <c r="D49" s="176" t="s">
        <v>112</v>
      </c>
      <c r="E49" s="176">
        <v>10</v>
      </c>
      <c r="F49" s="194"/>
      <c r="G49" s="147">
        <f t="shared" si="0"/>
        <v>0</v>
      </c>
      <c r="H49" s="140"/>
      <c r="I49" s="140"/>
      <c r="O49" s="141"/>
    </row>
    <row r="50" spans="1:104">
      <c r="A50" s="190"/>
      <c r="B50" s="180"/>
      <c r="C50" s="181" t="s">
        <v>468</v>
      </c>
      <c r="D50" s="176"/>
      <c r="E50" s="176"/>
      <c r="F50" s="194"/>
      <c r="G50" s="147">
        <f t="shared" si="0"/>
        <v>0</v>
      </c>
      <c r="H50" s="140"/>
      <c r="I50" s="140"/>
      <c r="O50" s="141"/>
    </row>
    <row r="51" spans="1:104">
      <c r="A51" s="190">
        <v>35</v>
      </c>
      <c r="B51" s="180" t="s">
        <v>497</v>
      </c>
      <c r="C51" s="199" t="s">
        <v>467</v>
      </c>
      <c r="D51" s="176" t="s">
        <v>112</v>
      </c>
      <c r="E51" s="176">
        <v>28</v>
      </c>
      <c r="F51" s="194"/>
      <c r="G51" s="147">
        <f t="shared" si="0"/>
        <v>0</v>
      </c>
      <c r="H51" s="140"/>
      <c r="I51" s="140"/>
      <c r="O51" s="141"/>
    </row>
    <row r="52" spans="1:104">
      <c r="A52" s="190">
        <v>36</v>
      </c>
      <c r="B52" s="180" t="s">
        <v>498</v>
      </c>
      <c r="C52" s="199" t="s">
        <v>478</v>
      </c>
      <c r="D52" s="176" t="s">
        <v>112</v>
      </c>
      <c r="E52" s="176">
        <v>76</v>
      </c>
      <c r="F52" s="194"/>
      <c r="G52" s="147">
        <f t="shared" si="0"/>
        <v>0</v>
      </c>
      <c r="H52" s="140"/>
      <c r="I52" s="140"/>
      <c r="O52" s="141"/>
    </row>
    <row r="53" spans="1:104">
      <c r="A53" s="190">
        <v>37</v>
      </c>
      <c r="B53" s="180" t="s">
        <v>499</v>
      </c>
      <c r="C53" s="181" t="s">
        <v>358</v>
      </c>
      <c r="D53" s="179" t="s">
        <v>133</v>
      </c>
      <c r="E53" s="176">
        <v>1</v>
      </c>
      <c r="F53" s="194"/>
      <c r="G53" s="147">
        <f t="shared" si="0"/>
        <v>0</v>
      </c>
      <c r="H53" s="140"/>
      <c r="I53" s="140"/>
      <c r="O53" s="141"/>
    </row>
    <row r="54" spans="1:104">
      <c r="A54" s="190">
        <v>38</v>
      </c>
      <c r="B54" s="180" t="s">
        <v>301</v>
      </c>
      <c r="C54" s="181" t="s">
        <v>357</v>
      </c>
      <c r="D54" s="176" t="s">
        <v>133</v>
      </c>
      <c r="E54" s="176">
        <v>1</v>
      </c>
      <c r="F54" s="194"/>
      <c r="G54" s="147">
        <f t="shared" si="0"/>
        <v>0</v>
      </c>
      <c r="H54" s="140"/>
      <c r="I54" s="140"/>
      <c r="O54" s="141"/>
    </row>
    <row r="55" spans="1:104">
      <c r="A55" s="190">
        <v>39</v>
      </c>
      <c r="B55" s="180" t="s">
        <v>439</v>
      </c>
      <c r="C55" s="181" t="s">
        <v>356</v>
      </c>
      <c r="D55" s="176" t="s">
        <v>133</v>
      </c>
      <c r="E55" s="176">
        <v>1</v>
      </c>
      <c r="F55" s="194"/>
      <c r="G55" s="147">
        <f t="shared" si="0"/>
        <v>0</v>
      </c>
      <c r="H55" s="140"/>
      <c r="I55" s="140"/>
      <c r="O55" s="141"/>
    </row>
    <row r="56" spans="1:104">
      <c r="A56" s="193"/>
      <c r="B56" s="135"/>
      <c r="C56" s="206" t="s">
        <v>440</v>
      </c>
      <c r="D56" s="203"/>
      <c r="E56" s="204"/>
      <c r="F56" s="194"/>
      <c r="G56" s="147">
        <f t="shared" si="0"/>
        <v>0</v>
      </c>
      <c r="H56" s="140"/>
      <c r="I56" s="140"/>
      <c r="O56" s="141"/>
    </row>
    <row r="57" spans="1:104">
      <c r="A57" s="191">
        <v>40</v>
      </c>
      <c r="B57" s="180" t="s">
        <v>244</v>
      </c>
      <c r="C57" s="185" t="s">
        <v>441</v>
      </c>
      <c r="D57" s="176" t="s">
        <v>133</v>
      </c>
      <c r="E57" s="176">
        <v>1</v>
      </c>
      <c r="F57" s="189"/>
      <c r="G57" s="147">
        <f t="shared" si="0"/>
        <v>0</v>
      </c>
      <c r="O57" s="141">
        <v>2</v>
      </c>
      <c r="AA57" s="114">
        <v>12</v>
      </c>
      <c r="AB57" s="114">
        <v>0</v>
      </c>
      <c r="AC57" s="114">
        <v>1</v>
      </c>
      <c r="AZ57" s="114">
        <v>1</v>
      </c>
      <c r="BA57" s="114">
        <f>IF(AZ57=1,G57,0)</f>
        <v>0</v>
      </c>
      <c r="BB57" s="114">
        <f>IF(AZ57=2,G57,0)</f>
        <v>0</v>
      </c>
      <c r="BC57" s="114">
        <f>IF(AZ57=3,G57,0)</f>
        <v>0</v>
      </c>
      <c r="BD57" s="114">
        <f>IF(AZ57=4,G57,0)</f>
        <v>0</v>
      </c>
      <c r="BE57" s="114">
        <f>IF(AZ57=5,G57,0)</f>
        <v>0</v>
      </c>
      <c r="CZ57" s="114">
        <v>3.1539999999999999E-2</v>
      </c>
    </row>
    <row r="58" spans="1:104">
      <c r="A58" s="191"/>
      <c r="B58" s="180"/>
      <c r="C58" s="177" t="s">
        <v>460</v>
      </c>
      <c r="D58" s="176"/>
      <c r="E58" s="176"/>
      <c r="F58" s="189"/>
      <c r="G58" s="147">
        <f t="shared" si="0"/>
        <v>0</v>
      </c>
      <c r="O58" s="141"/>
    </row>
    <row r="59" spans="1:104">
      <c r="A59" s="190">
        <v>41</v>
      </c>
      <c r="B59" s="180" t="s">
        <v>459</v>
      </c>
      <c r="C59" s="185" t="s">
        <v>463</v>
      </c>
      <c r="D59" s="176" t="s">
        <v>133</v>
      </c>
      <c r="E59" s="176">
        <v>1</v>
      </c>
      <c r="F59" s="189"/>
      <c r="G59" s="147">
        <f t="shared" si="0"/>
        <v>0</v>
      </c>
      <c r="O59" s="141">
        <v>2</v>
      </c>
      <c r="AA59" s="114">
        <v>12</v>
      </c>
      <c r="AB59" s="114">
        <v>0</v>
      </c>
      <c r="AC59" s="114">
        <v>2</v>
      </c>
      <c r="AZ59" s="114">
        <v>1</v>
      </c>
      <c r="BA59" s="114">
        <f>IF(AZ59=1,G59,0)</f>
        <v>0</v>
      </c>
      <c r="BB59" s="114">
        <f>IF(AZ59=2,G59,0)</f>
        <v>0</v>
      </c>
      <c r="BC59" s="114">
        <f>IF(AZ59=3,G59,0)</f>
        <v>0</v>
      </c>
      <c r="BD59" s="114">
        <f>IF(AZ59=4,G59,0)</f>
        <v>0</v>
      </c>
      <c r="BE59" s="114">
        <f>IF(AZ59=5,G59,0)</f>
        <v>0</v>
      </c>
      <c r="CZ59" s="114">
        <v>2.8459999999999999E-2</v>
      </c>
    </row>
    <row r="60" spans="1:104">
      <c r="A60" s="190"/>
      <c r="B60" s="180"/>
      <c r="C60" s="181" t="s">
        <v>462</v>
      </c>
      <c r="D60" s="176" t="s">
        <v>133</v>
      </c>
      <c r="E60" s="176">
        <v>1</v>
      </c>
      <c r="F60" s="189"/>
      <c r="G60" s="147">
        <f t="shared" si="0"/>
        <v>0</v>
      </c>
      <c r="O60" s="141"/>
    </row>
    <row r="61" spans="1:104">
      <c r="A61" s="190">
        <v>42</v>
      </c>
      <c r="B61" s="180" t="s">
        <v>422</v>
      </c>
      <c r="C61" s="181" t="s">
        <v>461</v>
      </c>
      <c r="D61" s="176"/>
      <c r="E61" s="176"/>
      <c r="F61" s="189"/>
      <c r="G61" s="147">
        <f t="shared" si="0"/>
        <v>0</v>
      </c>
      <c r="O61" s="141"/>
    </row>
    <row r="62" spans="1:104">
      <c r="A62" s="190">
        <v>43</v>
      </c>
      <c r="B62" s="180" t="s">
        <v>421</v>
      </c>
      <c r="C62" s="181" t="s">
        <v>442</v>
      </c>
      <c r="D62" s="176" t="s">
        <v>133</v>
      </c>
      <c r="E62" s="176">
        <v>2</v>
      </c>
      <c r="F62" s="189"/>
      <c r="G62" s="147">
        <f t="shared" si="0"/>
        <v>0</v>
      </c>
      <c r="O62" s="141">
        <v>4</v>
      </c>
      <c r="BA62" s="153">
        <f>SUM(BA7:BA59)</f>
        <v>0</v>
      </c>
      <c r="BB62" s="153">
        <f>SUM(BB7:BB59)</f>
        <v>0</v>
      </c>
      <c r="BC62" s="153">
        <f>SUM(BC7:BC59)</f>
        <v>0</v>
      </c>
      <c r="BD62" s="153">
        <f>SUM(BD7:BD59)</f>
        <v>0</v>
      </c>
      <c r="BE62" s="153">
        <f>SUM(BE7:BE59)</f>
        <v>0</v>
      </c>
    </row>
    <row r="63" spans="1:104">
      <c r="A63" s="190"/>
      <c r="B63" s="180"/>
      <c r="C63" s="186" t="s">
        <v>420</v>
      </c>
      <c r="D63" s="176" t="s">
        <v>133</v>
      </c>
      <c r="E63" s="176">
        <v>1</v>
      </c>
      <c r="F63" s="189"/>
      <c r="G63" s="147">
        <f t="shared" si="0"/>
        <v>0</v>
      </c>
      <c r="H63" s="140"/>
      <c r="I63" s="140"/>
      <c r="O63" s="141">
        <v>1</v>
      </c>
    </row>
    <row r="64" spans="1:104">
      <c r="A64" s="190"/>
      <c r="B64" s="180"/>
      <c r="C64" s="177" t="s">
        <v>398</v>
      </c>
      <c r="D64" s="176"/>
      <c r="E64" s="176"/>
      <c r="F64" s="189"/>
      <c r="G64" s="147">
        <f t="shared" si="0"/>
        <v>0</v>
      </c>
      <c r="O64" s="141">
        <v>2</v>
      </c>
      <c r="AA64" s="114">
        <v>12</v>
      </c>
      <c r="AB64" s="114">
        <v>0</v>
      </c>
      <c r="AC64" s="114">
        <v>3</v>
      </c>
      <c r="AZ64" s="114">
        <v>1</v>
      </c>
      <c r="BA64" s="114">
        <f t="shared" ref="BA64:BA69" si="1">IF(AZ64=1,G64,0)</f>
        <v>0</v>
      </c>
      <c r="BB64" s="114">
        <f t="shared" ref="BB64:BB69" si="2">IF(AZ64=2,G64,0)</f>
        <v>0</v>
      </c>
      <c r="BC64" s="114">
        <f t="shared" ref="BC64:BC69" si="3">IF(AZ64=3,G64,0)</f>
        <v>0</v>
      </c>
      <c r="BD64" s="114">
        <f t="shared" ref="BD64:BD69" si="4">IF(AZ64=4,G64,0)</f>
        <v>0</v>
      </c>
      <c r="BE64" s="114">
        <f t="shared" ref="BE64:BE69" si="5">IF(AZ64=5,G64,0)</f>
        <v>0</v>
      </c>
      <c r="CZ64" s="114">
        <v>0</v>
      </c>
    </row>
    <row r="65" spans="1:104">
      <c r="A65" s="190">
        <v>44</v>
      </c>
      <c r="B65" s="180" t="s">
        <v>419</v>
      </c>
      <c r="C65" s="185" t="s">
        <v>397</v>
      </c>
      <c r="D65" s="176" t="s">
        <v>112</v>
      </c>
      <c r="E65" s="176">
        <v>50</v>
      </c>
      <c r="F65" s="189"/>
      <c r="G65" s="147">
        <f t="shared" si="0"/>
        <v>0</v>
      </c>
      <c r="O65" s="141">
        <v>2</v>
      </c>
      <c r="AA65" s="114">
        <v>12</v>
      </c>
      <c r="AB65" s="114">
        <v>0</v>
      </c>
      <c r="AC65" s="114">
        <v>4</v>
      </c>
      <c r="AZ65" s="114">
        <v>1</v>
      </c>
      <c r="BA65" s="114">
        <f t="shared" si="1"/>
        <v>0</v>
      </c>
      <c r="BB65" s="114">
        <f t="shared" si="2"/>
        <v>0</v>
      </c>
      <c r="BC65" s="114">
        <f t="shared" si="3"/>
        <v>0</v>
      </c>
      <c r="BD65" s="114">
        <f t="shared" si="4"/>
        <v>0</v>
      </c>
      <c r="BE65" s="114">
        <f t="shared" si="5"/>
        <v>0</v>
      </c>
      <c r="CZ65" s="114">
        <v>0</v>
      </c>
    </row>
    <row r="66" spans="1:104">
      <c r="A66" s="190">
        <v>45</v>
      </c>
      <c r="B66" s="180" t="s">
        <v>418</v>
      </c>
      <c r="C66" s="177" t="s">
        <v>396</v>
      </c>
      <c r="D66" s="176" t="s">
        <v>68</v>
      </c>
      <c r="E66" s="176">
        <v>10</v>
      </c>
      <c r="F66" s="189"/>
      <c r="G66" s="147">
        <f t="shared" si="0"/>
        <v>0</v>
      </c>
      <c r="O66" s="141">
        <v>2</v>
      </c>
      <c r="AA66" s="114">
        <v>12</v>
      </c>
      <c r="AB66" s="114">
        <v>0</v>
      </c>
      <c r="AC66" s="114">
        <v>5</v>
      </c>
      <c r="AZ66" s="114">
        <v>1</v>
      </c>
      <c r="BA66" s="114">
        <f t="shared" si="1"/>
        <v>0</v>
      </c>
      <c r="BB66" s="114">
        <f t="shared" si="2"/>
        <v>0</v>
      </c>
      <c r="BC66" s="114">
        <f t="shared" si="3"/>
        <v>0</v>
      </c>
      <c r="BD66" s="114">
        <f t="shared" si="4"/>
        <v>0</v>
      </c>
      <c r="BE66" s="114">
        <f t="shared" si="5"/>
        <v>0</v>
      </c>
      <c r="CZ66" s="114">
        <v>0</v>
      </c>
    </row>
    <row r="67" spans="1:104">
      <c r="A67" s="190">
        <v>46</v>
      </c>
      <c r="B67" s="180" t="s">
        <v>417</v>
      </c>
      <c r="C67" s="177" t="s">
        <v>395</v>
      </c>
      <c r="D67" s="176" t="s">
        <v>68</v>
      </c>
      <c r="E67" s="176">
        <v>6</v>
      </c>
      <c r="F67" s="189"/>
      <c r="G67" s="147">
        <f t="shared" si="0"/>
        <v>0</v>
      </c>
      <c r="O67" s="141">
        <v>2</v>
      </c>
      <c r="AA67" s="114">
        <v>12</v>
      </c>
      <c r="AB67" s="114">
        <v>0</v>
      </c>
      <c r="AC67" s="114">
        <v>6</v>
      </c>
      <c r="AZ67" s="114">
        <v>1</v>
      </c>
      <c r="BA67" s="114">
        <f t="shared" si="1"/>
        <v>0</v>
      </c>
      <c r="BB67" s="114">
        <f t="shared" si="2"/>
        <v>0</v>
      </c>
      <c r="BC67" s="114">
        <f t="shared" si="3"/>
        <v>0</v>
      </c>
      <c r="BD67" s="114">
        <f t="shared" si="4"/>
        <v>0</v>
      </c>
      <c r="BE67" s="114">
        <f t="shared" si="5"/>
        <v>0</v>
      </c>
      <c r="CZ67" s="114">
        <v>0</v>
      </c>
    </row>
    <row r="68" spans="1:104">
      <c r="A68" s="190">
        <v>47</v>
      </c>
      <c r="B68" s="180" t="s">
        <v>301</v>
      </c>
      <c r="C68" s="184" t="s">
        <v>394</v>
      </c>
      <c r="D68" s="176"/>
      <c r="E68" s="176"/>
      <c r="F68" s="189"/>
      <c r="G68" s="147">
        <f t="shared" si="0"/>
        <v>0</v>
      </c>
      <c r="O68" s="141">
        <v>2</v>
      </c>
      <c r="AA68" s="114">
        <v>12</v>
      </c>
      <c r="AB68" s="114">
        <v>0</v>
      </c>
      <c r="AC68" s="114">
        <v>7</v>
      </c>
      <c r="AZ68" s="114">
        <v>1</v>
      </c>
      <c r="BA68" s="114">
        <f t="shared" si="1"/>
        <v>0</v>
      </c>
      <c r="BB68" s="114">
        <f t="shared" si="2"/>
        <v>0</v>
      </c>
      <c r="BC68" s="114">
        <f t="shared" si="3"/>
        <v>0</v>
      </c>
      <c r="BD68" s="114">
        <f t="shared" si="4"/>
        <v>0</v>
      </c>
      <c r="BE68" s="114">
        <f t="shared" si="5"/>
        <v>0</v>
      </c>
      <c r="CZ68" s="114">
        <v>0</v>
      </c>
    </row>
    <row r="69" spans="1:104">
      <c r="A69" s="190">
        <v>48</v>
      </c>
      <c r="B69" s="180" t="s">
        <v>303</v>
      </c>
      <c r="C69" s="184" t="s">
        <v>464</v>
      </c>
      <c r="D69" s="176" t="s">
        <v>133</v>
      </c>
      <c r="E69" s="176">
        <v>1</v>
      </c>
      <c r="F69" s="189"/>
      <c r="G69" s="147">
        <f t="shared" si="0"/>
        <v>0</v>
      </c>
      <c r="O69" s="141">
        <v>2</v>
      </c>
      <c r="AA69" s="114">
        <v>12</v>
      </c>
      <c r="AB69" s="114">
        <v>0</v>
      </c>
      <c r="AC69" s="114">
        <v>8</v>
      </c>
      <c r="AZ69" s="114">
        <v>1</v>
      </c>
      <c r="BA69" s="114">
        <f t="shared" si="1"/>
        <v>0</v>
      </c>
      <c r="BB69" s="114">
        <f t="shared" si="2"/>
        <v>0</v>
      </c>
      <c r="BC69" s="114">
        <f t="shared" si="3"/>
        <v>0</v>
      </c>
      <c r="BD69" s="114">
        <f t="shared" si="4"/>
        <v>0</v>
      </c>
      <c r="BE69" s="114">
        <f t="shared" si="5"/>
        <v>0</v>
      </c>
      <c r="CZ69" s="114">
        <v>0</v>
      </c>
    </row>
    <row r="70" spans="1:104">
      <c r="A70" s="190"/>
      <c r="B70" s="180"/>
      <c r="C70" s="183" t="s">
        <v>393</v>
      </c>
      <c r="D70" s="176"/>
      <c r="E70" s="176"/>
      <c r="F70" s="189"/>
      <c r="G70" s="147">
        <f t="shared" si="0"/>
        <v>0</v>
      </c>
      <c r="O70" s="141"/>
    </row>
    <row r="71" spans="1:104">
      <c r="A71" s="190">
        <v>49</v>
      </c>
      <c r="B71" s="180" t="s">
        <v>416</v>
      </c>
      <c r="C71" s="183" t="s">
        <v>465</v>
      </c>
      <c r="D71" s="176" t="s">
        <v>68</v>
      </c>
      <c r="E71" s="176">
        <v>1</v>
      </c>
      <c r="F71" s="189"/>
      <c r="G71" s="147">
        <f t="shared" si="0"/>
        <v>0</v>
      </c>
      <c r="O71" s="141"/>
    </row>
    <row r="72" spans="1:104">
      <c r="A72" s="190">
        <v>50</v>
      </c>
      <c r="B72" s="180" t="s">
        <v>415</v>
      </c>
      <c r="C72" s="181" t="s">
        <v>392</v>
      </c>
      <c r="D72" s="176" t="s">
        <v>68</v>
      </c>
      <c r="E72" s="176">
        <v>1</v>
      </c>
      <c r="F72" s="189"/>
      <c r="G72" s="147">
        <f t="shared" si="0"/>
        <v>0</v>
      </c>
      <c r="O72" s="141">
        <v>2</v>
      </c>
      <c r="AA72" s="114">
        <v>12</v>
      </c>
      <c r="AB72" s="114">
        <v>0</v>
      </c>
      <c r="AC72" s="114">
        <v>9</v>
      </c>
      <c r="AZ72" s="114">
        <v>1</v>
      </c>
      <c r="BA72" s="114">
        <f>IF(AZ72=1,G72,0)</f>
        <v>0</v>
      </c>
      <c r="BB72" s="114">
        <f>IF(AZ72=2,G72,0)</f>
        <v>0</v>
      </c>
      <c r="BC72" s="114">
        <f>IF(AZ72=3,G72,0)</f>
        <v>0</v>
      </c>
      <c r="BD72" s="114">
        <f>IF(AZ72=4,G72,0)</f>
        <v>0</v>
      </c>
      <c r="BE72" s="114">
        <f>IF(AZ72=5,G72,0)</f>
        <v>0</v>
      </c>
      <c r="CZ72" s="114">
        <v>0</v>
      </c>
    </row>
    <row r="73" spans="1:104">
      <c r="A73" s="190">
        <v>51</v>
      </c>
      <c r="B73" s="180" t="s">
        <v>414</v>
      </c>
      <c r="C73" s="181" t="s">
        <v>391</v>
      </c>
      <c r="D73" s="176" t="s">
        <v>68</v>
      </c>
      <c r="E73" s="176">
        <v>1</v>
      </c>
      <c r="F73" s="189"/>
      <c r="G73" s="147">
        <f t="shared" si="0"/>
        <v>0</v>
      </c>
      <c r="O73" s="141">
        <v>4</v>
      </c>
      <c r="BA73" s="153">
        <f>SUM(BA63:BA72)</f>
        <v>0</v>
      </c>
      <c r="BB73" s="153">
        <f>SUM(BB63:BB72)</f>
        <v>0</v>
      </c>
      <c r="BC73" s="153">
        <f>SUM(BC63:BC72)</f>
        <v>0</v>
      </c>
      <c r="BD73" s="153">
        <f>SUM(BD63:BD72)</f>
        <v>0</v>
      </c>
      <c r="BE73" s="153">
        <f>SUM(BE63:BE72)</f>
        <v>0</v>
      </c>
    </row>
    <row r="74" spans="1:104">
      <c r="A74" s="190"/>
      <c r="B74" s="180"/>
      <c r="C74" s="183" t="s">
        <v>390</v>
      </c>
      <c r="D74" s="176"/>
      <c r="E74" s="176"/>
      <c r="F74" s="189"/>
      <c r="G74" s="147">
        <f t="shared" si="0"/>
        <v>0</v>
      </c>
      <c r="H74" s="140"/>
      <c r="I74" s="140"/>
      <c r="O74" s="141">
        <v>1</v>
      </c>
    </row>
    <row r="75" spans="1:104">
      <c r="A75" s="190"/>
      <c r="B75" s="180"/>
      <c r="C75" s="183" t="s">
        <v>389</v>
      </c>
      <c r="D75" s="176"/>
      <c r="E75" s="176"/>
      <c r="F75" s="189"/>
      <c r="G75" s="147">
        <f t="shared" ref="G75:G97" si="6">E75*F75</f>
        <v>0</v>
      </c>
      <c r="O75" s="141">
        <v>2</v>
      </c>
      <c r="AA75" s="114">
        <v>12</v>
      </c>
      <c r="AB75" s="114">
        <v>0</v>
      </c>
      <c r="AC75" s="114">
        <v>10</v>
      </c>
      <c r="AZ75" s="114">
        <v>1</v>
      </c>
      <c r="BA75" s="114">
        <f>IF(AZ75=1,G75,0)</f>
        <v>0</v>
      </c>
      <c r="BB75" s="114">
        <f>IF(AZ75=2,G75,0)</f>
        <v>0</v>
      </c>
      <c r="BC75" s="114">
        <f>IF(AZ75=3,G75,0)</f>
        <v>0</v>
      </c>
      <c r="BD75" s="114">
        <f>IF(AZ75=4,G75,0)</f>
        <v>0</v>
      </c>
      <c r="BE75" s="114">
        <f>IF(AZ75=5,G75,0)</f>
        <v>0</v>
      </c>
      <c r="CZ75" s="114">
        <v>0</v>
      </c>
    </row>
    <row r="76" spans="1:104">
      <c r="A76" s="190">
        <v>52</v>
      </c>
      <c r="B76" s="180" t="s">
        <v>413</v>
      </c>
      <c r="C76" s="183" t="s">
        <v>388</v>
      </c>
      <c r="D76" s="176" t="s">
        <v>68</v>
      </c>
      <c r="E76" s="176">
        <v>1</v>
      </c>
      <c r="F76" s="189"/>
      <c r="G76" s="147">
        <f t="shared" si="6"/>
        <v>0</v>
      </c>
      <c r="O76" s="141">
        <v>4</v>
      </c>
      <c r="BA76" s="153">
        <f>SUM(BA74:BA75)</f>
        <v>0</v>
      </c>
      <c r="BB76" s="153">
        <f>SUM(BB74:BB75)</f>
        <v>0</v>
      </c>
      <c r="BC76" s="153">
        <f>SUM(BC74:BC75)</f>
        <v>0</v>
      </c>
      <c r="BD76" s="153">
        <f>SUM(BD74:BD75)</f>
        <v>0</v>
      </c>
      <c r="BE76" s="153">
        <f>SUM(BE74:BE75)</f>
        <v>0</v>
      </c>
    </row>
    <row r="77" spans="1:104">
      <c r="A77" s="190">
        <v>53</v>
      </c>
      <c r="B77" s="180" t="s">
        <v>412</v>
      </c>
      <c r="C77" s="181" t="s">
        <v>387</v>
      </c>
      <c r="D77" s="176" t="s">
        <v>68</v>
      </c>
      <c r="E77" s="176">
        <v>10</v>
      </c>
      <c r="F77" s="189"/>
      <c r="G77" s="147">
        <f t="shared" si="6"/>
        <v>0</v>
      </c>
      <c r="H77" s="140"/>
      <c r="I77" s="140"/>
      <c r="O77" s="141">
        <v>1</v>
      </c>
    </row>
    <row r="78" spans="1:104">
      <c r="A78" s="190">
        <v>54</v>
      </c>
      <c r="B78" s="180" t="s">
        <v>410</v>
      </c>
      <c r="C78" s="181" t="s">
        <v>386</v>
      </c>
      <c r="D78" s="176" t="s">
        <v>68</v>
      </c>
      <c r="E78" s="176">
        <v>6</v>
      </c>
      <c r="F78" s="189"/>
      <c r="G78" s="147">
        <f t="shared" si="6"/>
        <v>0</v>
      </c>
      <c r="O78" s="141">
        <v>2</v>
      </c>
      <c r="AA78" s="114">
        <v>12</v>
      </c>
      <c r="AB78" s="114">
        <v>0</v>
      </c>
      <c r="AC78" s="114">
        <v>11</v>
      </c>
      <c r="AZ78" s="114">
        <v>2</v>
      </c>
      <c r="BA78" s="114">
        <f>IF(AZ78=1,G78,0)</f>
        <v>0</v>
      </c>
      <c r="BB78" s="114">
        <f>IF(AZ78=2,G78,0)</f>
        <v>0</v>
      </c>
      <c r="BC78" s="114">
        <f>IF(AZ78=3,G78,0)</f>
        <v>0</v>
      </c>
      <c r="BD78" s="114">
        <f>IF(AZ78=4,G78,0)</f>
        <v>0</v>
      </c>
      <c r="BE78" s="114">
        <f>IF(AZ78=5,G78,0)</f>
        <v>0</v>
      </c>
      <c r="CZ78" s="114">
        <v>0</v>
      </c>
    </row>
    <row r="79" spans="1:104">
      <c r="A79" s="190">
        <v>55</v>
      </c>
      <c r="B79" s="180" t="s">
        <v>409</v>
      </c>
      <c r="C79" s="181" t="s">
        <v>411</v>
      </c>
      <c r="D79" s="176" t="s">
        <v>68</v>
      </c>
      <c r="E79" s="176">
        <v>3</v>
      </c>
      <c r="F79" s="189"/>
      <c r="G79" s="147">
        <f t="shared" si="6"/>
        <v>0</v>
      </c>
      <c r="O79" s="141">
        <v>2</v>
      </c>
      <c r="AA79" s="114">
        <v>12</v>
      </c>
      <c r="AB79" s="114">
        <v>0</v>
      </c>
      <c r="AC79" s="114">
        <v>12</v>
      </c>
      <c r="AZ79" s="114">
        <v>2</v>
      </c>
      <c r="BA79" s="114">
        <f>IF(AZ79=1,G79,0)</f>
        <v>0</v>
      </c>
      <c r="BB79" s="114">
        <f>IF(AZ79=2,G79,0)</f>
        <v>0</v>
      </c>
      <c r="BC79" s="114">
        <f>IF(AZ79=3,G79,0)</f>
        <v>0</v>
      </c>
      <c r="BD79" s="114">
        <f>IF(AZ79=4,G79,0)</f>
        <v>0</v>
      </c>
      <c r="BE79" s="114">
        <f>IF(AZ79=5,G79,0)</f>
        <v>0</v>
      </c>
      <c r="CZ79" s="114">
        <v>0</v>
      </c>
    </row>
    <row r="80" spans="1:104">
      <c r="A80" s="190">
        <v>56</v>
      </c>
      <c r="B80" s="180" t="s">
        <v>408</v>
      </c>
      <c r="C80" s="181" t="s">
        <v>402</v>
      </c>
      <c r="D80" s="176" t="s">
        <v>68</v>
      </c>
      <c r="E80" s="176">
        <v>9</v>
      </c>
      <c r="F80" s="189"/>
      <c r="G80" s="147">
        <f t="shared" si="6"/>
        <v>0</v>
      </c>
      <c r="O80" s="141">
        <v>2</v>
      </c>
      <c r="AA80" s="114">
        <v>12</v>
      </c>
      <c r="AB80" s="114">
        <v>0</v>
      </c>
      <c r="AC80" s="114">
        <v>13</v>
      </c>
      <c r="AZ80" s="114">
        <v>2</v>
      </c>
      <c r="BA80" s="114">
        <f>IF(AZ80=1,G80,0)</f>
        <v>0</v>
      </c>
      <c r="BB80" s="114">
        <f>IF(AZ80=2,G80,0)</f>
        <v>0</v>
      </c>
      <c r="BC80" s="114">
        <f>IF(AZ80=3,G80,0)</f>
        <v>0</v>
      </c>
      <c r="BD80" s="114">
        <f>IF(AZ80=4,G80,0)</f>
        <v>0</v>
      </c>
      <c r="BE80" s="114">
        <f>IF(AZ80=5,G80,0)</f>
        <v>0</v>
      </c>
      <c r="CZ80" s="114">
        <v>0</v>
      </c>
    </row>
    <row r="81" spans="1:104">
      <c r="A81" s="190">
        <v>57</v>
      </c>
      <c r="B81" s="180" t="s">
        <v>406</v>
      </c>
      <c r="C81" s="181" t="s">
        <v>384</v>
      </c>
      <c r="D81" s="176" t="s">
        <v>68</v>
      </c>
      <c r="E81" s="176">
        <v>2</v>
      </c>
      <c r="F81" s="189"/>
      <c r="G81" s="147">
        <f t="shared" si="6"/>
        <v>0</v>
      </c>
      <c r="O81" s="141">
        <v>4</v>
      </c>
      <c r="BA81" s="153">
        <f>SUM(BA77:BA80)</f>
        <v>0</v>
      </c>
      <c r="BB81" s="153">
        <f>SUM(BB77:BB80)</f>
        <v>0</v>
      </c>
      <c r="BC81" s="153">
        <f>SUM(BC77:BC80)</f>
        <v>0</v>
      </c>
      <c r="BD81" s="153">
        <f>SUM(BD77:BD80)</f>
        <v>0</v>
      </c>
      <c r="BE81" s="153">
        <f>SUM(BE77:BE80)</f>
        <v>0</v>
      </c>
    </row>
    <row r="82" spans="1:104">
      <c r="A82" s="190">
        <v>58</v>
      </c>
      <c r="B82" s="180" t="s">
        <v>405</v>
      </c>
      <c r="C82" s="181" t="s">
        <v>443</v>
      </c>
      <c r="D82" s="176" t="s">
        <v>68</v>
      </c>
      <c r="E82" s="176">
        <v>1</v>
      </c>
      <c r="F82" s="189"/>
      <c r="G82" s="147">
        <f t="shared" si="6"/>
        <v>0</v>
      </c>
      <c r="H82" s="140"/>
      <c r="I82" s="140"/>
      <c r="O82" s="141">
        <v>1</v>
      </c>
    </row>
    <row r="83" spans="1:104">
      <c r="A83" s="190">
        <v>59</v>
      </c>
      <c r="B83" s="180" t="s">
        <v>403</v>
      </c>
      <c r="C83" s="181" t="s">
        <v>402</v>
      </c>
      <c r="D83" s="176" t="s">
        <v>68</v>
      </c>
      <c r="E83" s="176">
        <v>2</v>
      </c>
      <c r="F83" s="189"/>
      <c r="G83" s="147">
        <f t="shared" si="6"/>
        <v>0</v>
      </c>
      <c r="O83" s="141">
        <v>2</v>
      </c>
      <c r="AA83" s="114">
        <v>12</v>
      </c>
      <c r="AB83" s="114">
        <v>0</v>
      </c>
      <c r="AC83" s="114">
        <v>14</v>
      </c>
      <c r="AZ83" s="114">
        <v>2</v>
      </c>
      <c r="BA83" s="114">
        <f>IF(AZ83=1,G83,0)</f>
        <v>0</v>
      </c>
      <c r="BB83" s="114">
        <f>IF(AZ83=2,G83,0)</f>
        <v>0</v>
      </c>
      <c r="BC83" s="114">
        <f>IF(AZ83=3,G83,0)</f>
        <v>0</v>
      </c>
      <c r="BD83" s="114">
        <f>IF(AZ83=4,G83,0)</f>
        <v>0</v>
      </c>
      <c r="BE83" s="114">
        <f>IF(AZ83=5,G83,0)</f>
        <v>0</v>
      </c>
      <c r="CZ83" s="114">
        <v>1.47E-3</v>
      </c>
    </row>
    <row r="84" spans="1:104">
      <c r="A84" s="190">
        <v>60</v>
      </c>
      <c r="B84" s="180" t="s">
        <v>401</v>
      </c>
      <c r="C84" s="181" t="s">
        <v>407</v>
      </c>
      <c r="D84" s="176" t="s">
        <v>68</v>
      </c>
      <c r="E84" s="176">
        <v>1</v>
      </c>
      <c r="F84" s="189"/>
      <c r="G84" s="147">
        <f t="shared" si="6"/>
        <v>0</v>
      </c>
      <c r="O84" s="141">
        <v>2</v>
      </c>
      <c r="AA84" s="114">
        <v>12</v>
      </c>
      <c r="AB84" s="114">
        <v>0</v>
      </c>
      <c r="AC84" s="114">
        <v>15</v>
      </c>
      <c r="AZ84" s="114">
        <v>2</v>
      </c>
      <c r="BA84" s="114">
        <f>IF(AZ84=1,G84,0)</f>
        <v>0</v>
      </c>
      <c r="BB84" s="114">
        <f>IF(AZ84=2,G84,0)</f>
        <v>0</v>
      </c>
      <c r="BC84" s="114">
        <f>IF(AZ84=3,G84,0)</f>
        <v>0</v>
      </c>
      <c r="BD84" s="114">
        <f>IF(AZ84=4,G84,0)</f>
        <v>0</v>
      </c>
      <c r="BE84" s="114">
        <f>IF(AZ84=5,G84,0)</f>
        <v>0</v>
      </c>
      <c r="CZ84" s="114">
        <v>0</v>
      </c>
    </row>
    <row r="85" spans="1:104">
      <c r="A85" s="190">
        <v>61</v>
      </c>
      <c r="B85" s="180" t="s">
        <v>400</v>
      </c>
      <c r="C85" s="181" t="s">
        <v>402</v>
      </c>
      <c r="D85" s="176" t="s">
        <v>68</v>
      </c>
      <c r="E85" s="176">
        <v>3</v>
      </c>
      <c r="F85" s="189"/>
      <c r="G85" s="147">
        <f t="shared" si="6"/>
        <v>0</v>
      </c>
      <c r="O85" s="141">
        <v>4</v>
      </c>
      <c r="BA85" s="153">
        <f>SUM(BA82:BA84)</f>
        <v>0</v>
      </c>
      <c r="BB85" s="153">
        <f>SUM(BB82:BB84)</f>
        <v>0</v>
      </c>
      <c r="BC85" s="153">
        <f>SUM(BC82:BC84)</f>
        <v>0</v>
      </c>
      <c r="BD85" s="153">
        <f>SUM(BD82:BD84)</f>
        <v>0</v>
      </c>
      <c r="BE85" s="153">
        <f>SUM(BE82:BE84)</f>
        <v>0</v>
      </c>
    </row>
    <row r="86" spans="1:104">
      <c r="A86" s="190">
        <v>62</v>
      </c>
      <c r="B86" s="180" t="s">
        <v>399</v>
      </c>
      <c r="C86" s="183" t="s">
        <v>404</v>
      </c>
      <c r="D86" s="176" t="s">
        <v>68</v>
      </c>
      <c r="E86" s="176">
        <v>1</v>
      </c>
      <c r="F86" s="189"/>
      <c r="G86" s="147">
        <f t="shared" si="6"/>
        <v>0</v>
      </c>
      <c r="H86" s="140"/>
      <c r="I86" s="140"/>
      <c r="O86" s="141">
        <v>1</v>
      </c>
    </row>
    <row r="87" spans="1:104">
      <c r="A87" s="188">
        <v>63</v>
      </c>
      <c r="B87" s="187">
        <v>734115</v>
      </c>
      <c r="C87" s="181" t="s">
        <v>402</v>
      </c>
      <c r="D87" s="176" t="s">
        <v>68</v>
      </c>
      <c r="E87" s="176">
        <v>3</v>
      </c>
      <c r="F87" s="207"/>
      <c r="G87" s="147">
        <f t="shared" si="6"/>
        <v>0</v>
      </c>
    </row>
    <row r="88" spans="1:104">
      <c r="A88" s="188">
        <v>64</v>
      </c>
      <c r="B88" s="187">
        <v>734116</v>
      </c>
      <c r="C88" s="181" t="s">
        <v>383</v>
      </c>
      <c r="D88" s="176" t="s">
        <v>68</v>
      </c>
      <c r="E88" s="176">
        <v>1</v>
      </c>
      <c r="F88" s="207"/>
      <c r="G88" s="147">
        <f t="shared" si="6"/>
        <v>0</v>
      </c>
    </row>
    <row r="89" spans="1:104">
      <c r="A89" s="188">
        <v>65</v>
      </c>
      <c r="B89" s="187">
        <v>734117</v>
      </c>
      <c r="C89" s="181" t="s">
        <v>382</v>
      </c>
      <c r="D89" s="176" t="s">
        <v>68</v>
      </c>
      <c r="E89" s="176">
        <v>7</v>
      </c>
      <c r="F89" s="207"/>
      <c r="G89" s="147">
        <f t="shared" si="6"/>
        <v>0</v>
      </c>
    </row>
    <row r="90" spans="1:104">
      <c r="A90" s="188">
        <v>66</v>
      </c>
      <c r="B90" s="187">
        <v>734118</v>
      </c>
      <c r="C90" s="181" t="s">
        <v>381</v>
      </c>
      <c r="D90" s="176" t="s">
        <v>68</v>
      </c>
      <c r="E90" s="176">
        <v>1</v>
      </c>
      <c r="F90" s="207"/>
      <c r="G90" s="147">
        <f t="shared" si="6"/>
        <v>0</v>
      </c>
    </row>
    <row r="91" spans="1:104">
      <c r="A91" s="188">
        <v>67</v>
      </c>
      <c r="B91" s="187">
        <v>733305</v>
      </c>
      <c r="C91" s="181" t="s">
        <v>380</v>
      </c>
      <c r="D91" s="176"/>
      <c r="E91" s="176"/>
      <c r="F91" s="207"/>
      <c r="G91" s="147">
        <f t="shared" si="6"/>
        <v>0</v>
      </c>
    </row>
    <row r="92" spans="1:104">
      <c r="A92" s="188">
        <v>68</v>
      </c>
      <c r="B92" s="187">
        <v>783101</v>
      </c>
      <c r="C92" s="177" t="s">
        <v>379</v>
      </c>
      <c r="D92" s="176" t="s">
        <v>112</v>
      </c>
      <c r="E92" s="176">
        <v>46</v>
      </c>
      <c r="F92" s="207"/>
      <c r="G92" s="147">
        <f t="shared" si="6"/>
        <v>0</v>
      </c>
    </row>
    <row r="93" spans="1:104">
      <c r="A93" s="188">
        <v>69</v>
      </c>
      <c r="B93" s="187">
        <v>783102</v>
      </c>
      <c r="C93" s="177" t="s">
        <v>378</v>
      </c>
      <c r="D93" s="176" t="s">
        <v>112</v>
      </c>
      <c r="E93" s="176">
        <v>4</v>
      </c>
      <c r="F93" s="207"/>
      <c r="G93" s="147">
        <f t="shared" si="6"/>
        <v>0</v>
      </c>
    </row>
    <row r="94" spans="1:104">
      <c r="A94" s="182">
        <v>70</v>
      </c>
      <c r="B94" s="178">
        <v>713411</v>
      </c>
      <c r="C94" s="181" t="s">
        <v>444</v>
      </c>
      <c r="D94" s="176" t="s">
        <v>112</v>
      </c>
      <c r="E94" s="176">
        <v>46</v>
      </c>
      <c r="F94" s="207"/>
      <c r="G94" s="147">
        <f t="shared" si="6"/>
        <v>0</v>
      </c>
    </row>
    <row r="95" spans="1:104">
      <c r="A95" s="182">
        <v>71</v>
      </c>
      <c r="B95" s="178">
        <v>733304</v>
      </c>
      <c r="C95" s="177" t="s">
        <v>358</v>
      </c>
      <c r="D95" s="179" t="s">
        <v>133</v>
      </c>
      <c r="E95" s="176">
        <v>1</v>
      </c>
      <c r="F95" s="207"/>
      <c r="G95" s="147">
        <f t="shared" si="6"/>
        <v>0</v>
      </c>
    </row>
    <row r="96" spans="1:104">
      <c r="A96" s="182">
        <v>72</v>
      </c>
      <c r="B96" s="178">
        <v>733305</v>
      </c>
      <c r="C96" s="181" t="s">
        <v>357</v>
      </c>
      <c r="D96" s="176" t="s">
        <v>133</v>
      </c>
      <c r="E96" s="176">
        <v>1</v>
      </c>
      <c r="F96" s="207"/>
      <c r="G96" s="147">
        <f t="shared" si="6"/>
        <v>0</v>
      </c>
    </row>
    <row r="97" spans="1:7">
      <c r="A97" s="182"/>
      <c r="B97" s="178"/>
      <c r="C97" s="181"/>
      <c r="D97" s="176" t="s">
        <v>133</v>
      </c>
      <c r="E97" s="176">
        <v>1</v>
      </c>
      <c r="F97" s="207"/>
      <c r="G97" s="147">
        <f t="shared" si="6"/>
        <v>0</v>
      </c>
    </row>
    <row r="98" spans="1:7">
      <c r="A98" s="182"/>
      <c r="B98" s="211" t="s">
        <v>500</v>
      </c>
      <c r="C98" s="212" t="s">
        <v>501</v>
      </c>
      <c r="D98" s="213"/>
      <c r="E98" s="213"/>
      <c r="F98" s="214"/>
      <c r="G98" s="215">
        <f>SUM(G10:G97)</f>
        <v>0</v>
      </c>
    </row>
    <row r="99" spans="1:7">
      <c r="E99" s="114"/>
      <c r="F99" s="115"/>
    </row>
    <row r="100" spans="1:7">
      <c r="E100" s="114"/>
      <c r="F100" s="115"/>
    </row>
    <row r="101" spans="1:7">
      <c r="E101" s="114"/>
      <c r="F101" s="115"/>
    </row>
    <row r="102" spans="1:7">
      <c r="E102" s="114"/>
      <c r="F102" s="115"/>
    </row>
    <row r="103" spans="1:7">
      <c r="E103" s="114"/>
      <c r="F103" s="115"/>
    </row>
    <row r="104" spans="1:7">
      <c r="E104" s="114"/>
      <c r="F104" s="115"/>
    </row>
    <row r="105" spans="1:7">
      <c r="E105" s="114"/>
      <c r="F105" s="115"/>
    </row>
    <row r="106" spans="1:7">
      <c r="A106" s="155"/>
      <c r="B106" s="155"/>
      <c r="F106" s="115"/>
    </row>
    <row r="107" spans="1:7">
      <c r="A107" s="154"/>
      <c r="B107" s="154"/>
      <c r="C107" s="157"/>
      <c r="D107" s="157"/>
      <c r="E107" s="158"/>
      <c r="F107" s="208"/>
      <c r="G107" s="159"/>
    </row>
    <row r="108" spans="1:7">
      <c r="A108" s="160"/>
      <c r="B108" s="160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  <row r="111" spans="1:7">
      <c r="A111" s="154"/>
      <c r="B111" s="154"/>
      <c r="C111" s="154"/>
      <c r="D111" s="154"/>
      <c r="E111" s="161"/>
      <c r="F111" s="154"/>
      <c r="G111" s="154"/>
    </row>
    <row r="112" spans="1:7">
      <c r="A112" s="154"/>
      <c r="B112" s="154"/>
      <c r="C112" s="154"/>
      <c r="D112" s="154"/>
      <c r="E112" s="161"/>
      <c r="F112" s="154"/>
      <c r="G112" s="154"/>
    </row>
    <row r="113" spans="1:7">
      <c r="A113" s="154"/>
      <c r="B113" s="154"/>
      <c r="C113" s="154"/>
      <c r="D113" s="154"/>
      <c r="E113" s="161"/>
      <c r="F113" s="154"/>
      <c r="G113" s="154"/>
    </row>
    <row r="114" spans="1:7">
      <c r="A114" s="154"/>
      <c r="B114" s="154"/>
      <c r="C114" s="154"/>
      <c r="D114" s="154"/>
      <c r="E114" s="161"/>
      <c r="F114" s="154"/>
      <c r="G114" s="154"/>
    </row>
    <row r="115" spans="1:7">
      <c r="A115" s="154"/>
      <c r="B115" s="154"/>
      <c r="C115" s="154"/>
      <c r="D115" s="154"/>
      <c r="E115" s="161"/>
      <c r="F115" s="154"/>
      <c r="G115" s="154"/>
    </row>
    <row r="116" spans="1:7">
      <c r="A116" s="154"/>
      <c r="B116" s="154"/>
      <c r="C116" s="154"/>
      <c r="D116" s="154"/>
      <c r="E116" s="161"/>
      <c r="F116" s="154"/>
      <c r="G116" s="154"/>
    </row>
    <row r="117" spans="1:7">
      <c r="A117" s="154"/>
      <c r="B117" s="154"/>
      <c r="C117" s="154"/>
      <c r="D117" s="154"/>
      <c r="E117" s="161"/>
      <c r="F117" s="154"/>
      <c r="G117" s="154"/>
    </row>
    <row r="118" spans="1:7">
      <c r="A118" s="154"/>
      <c r="B118" s="154"/>
      <c r="C118" s="154"/>
      <c r="D118" s="154"/>
      <c r="E118" s="161"/>
      <c r="F118" s="154"/>
      <c r="G118" s="154"/>
    </row>
    <row r="119" spans="1:7">
      <c r="A119" s="154"/>
      <c r="B119" s="154"/>
      <c r="C119" s="154"/>
      <c r="D119" s="154"/>
      <c r="E119" s="161"/>
      <c r="F119" s="154"/>
      <c r="G119" s="154"/>
    </row>
    <row r="120" spans="1:7">
      <c r="A120" s="154"/>
      <c r="B120" s="154"/>
      <c r="C120" s="154"/>
      <c r="D120" s="154"/>
      <c r="E120" s="161"/>
      <c r="F120" s="154"/>
      <c r="G120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Z119"/>
  <sheetViews>
    <sheetView showGridLines="0" showZeros="0" view="pageBreakPreview" zoomScaleNormal="100" zoomScaleSheetLayoutView="100" workbookViewId="0">
      <selection activeCell="F8" sqref="F8:F118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62" t="s">
        <v>57</v>
      </c>
      <c r="B1" s="262"/>
      <c r="C1" s="262"/>
      <c r="D1" s="262"/>
      <c r="E1" s="262"/>
      <c r="F1" s="262"/>
      <c r="G1" s="262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63" t="s">
        <v>5</v>
      </c>
      <c r="B3" s="264"/>
      <c r="C3" s="119" t="str">
        <f>CONCATENATE(cislostavby," ",nazevstavby)</f>
        <v>0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5" t="s">
        <v>1</v>
      </c>
      <c r="B4" s="266"/>
      <c r="C4" s="124" t="s">
        <v>584</v>
      </c>
      <c r="D4" s="125"/>
      <c r="E4" s="267"/>
      <c r="F4" s="267"/>
      <c r="G4" s="268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583</v>
      </c>
      <c r="C7" s="136" t="s">
        <v>582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75">
        <v>1</v>
      </c>
      <c r="B8" s="222" t="s">
        <v>581</v>
      </c>
      <c r="C8" s="231" t="s">
        <v>585</v>
      </c>
      <c r="D8" s="226" t="s">
        <v>68</v>
      </c>
      <c r="E8" s="224">
        <v>5</v>
      </c>
      <c r="F8" s="229"/>
      <c r="G8" s="225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5">
        <v>2</v>
      </c>
      <c r="B9" s="223" t="s">
        <v>580</v>
      </c>
      <c r="C9" s="231" t="s">
        <v>49</v>
      </c>
      <c r="D9" s="226" t="s">
        <v>68</v>
      </c>
      <c r="E9" s="224">
        <v>5</v>
      </c>
      <c r="F9" s="228"/>
      <c r="G9" s="225">
        <f t="shared" ref="G9:G72" si="0"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5">
        <v>3</v>
      </c>
      <c r="B10" s="223" t="s">
        <v>579</v>
      </c>
      <c r="C10" s="231" t="s">
        <v>578</v>
      </c>
      <c r="D10" s="226" t="s">
        <v>68</v>
      </c>
      <c r="E10" s="224">
        <v>5</v>
      </c>
      <c r="F10" s="229"/>
      <c r="G10" s="225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5" t="s">
        <v>577</v>
      </c>
      <c r="B11" s="223" t="s">
        <v>576</v>
      </c>
      <c r="C11" s="231" t="s">
        <v>586</v>
      </c>
      <c r="D11" s="226" t="s">
        <v>68</v>
      </c>
      <c r="E11" s="224">
        <v>1</v>
      </c>
      <c r="F11" s="229"/>
      <c r="G11" s="225">
        <f t="shared" si="0"/>
        <v>0</v>
      </c>
      <c r="H11" s="140"/>
      <c r="I11" s="140"/>
      <c r="O11" s="141">
        <v>1</v>
      </c>
    </row>
    <row r="12" spans="1:104">
      <c r="A12" s="175" t="s">
        <v>575</v>
      </c>
      <c r="B12" s="223" t="s">
        <v>574</v>
      </c>
      <c r="C12" s="231" t="s">
        <v>49</v>
      </c>
      <c r="D12" s="226" t="s">
        <v>68</v>
      </c>
      <c r="E12" s="224">
        <v>1</v>
      </c>
      <c r="F12" s="228"/>
      <c r="G12" s="225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5" t="s">
        <v>573</v>
      </c>
      <c r="B13" s="223" t="s">
        <v>572</v>
      </c>
      <c r="C13" s="231" t="s">
        <v>561</v>
      </c>
      <c r="D13" s="226" t="s">
        <v>68</v>
      </c>
      <c r="E13" s="224">
        <v>1</v>
      </c>
      <c r="F13" s="229"/>
      <c r="G13" s="225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5" t="s">
        <v>571</v>
      </c>
      <c r="B14" s="223" t="s">
        <v>570</v>
      </c>
      <c r="C14" s="231" t="s">
        <v>587</v>
      </c>
      <c r="D14" s="226" t="s">
        <v>68</v>
      </c>
      <c r="E14" s="224">
        <v>1</v>
      </c>
      <c r="F14" s="229"/>
      <c r="G14" s="225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5" t="s">
        <v>569</v>
      </c>
      <c r="B15" s="223" t="s">
        <v>568</v>
      </c>
      <c r="C15" s="231" t="s">
        <v>49</v>
      </c>
      <c r="D15" s="226" t="s">
        <v>68</v>
      </c>
      <c r="E15" s="224">
        <v>1</v>
      </c>
      <c r="F15" s="228"/>
      <c r="G15" s="225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5" t="s">
        <v>567</v>
      </c>
      <c r="B16" s="223" t="s">
        <v>566</v>
      </c>
      <c r="C16" s="231" t="s">
        <v>588</v>
      </c>
      <c r="D16" s="226" t="s">
        <v>68</v>
      </c>
      <c r="E16" s="224">
        <v>1</v>
      </c>
      <c r="F16" s="229"/>
      <c r="G16" s="225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5" t="s">
        <v>565</v>
      </c>
      <c r="B17" s="223" t="s">
        <v>564</v>
      </c>
      <c r="C17" s="231" t="s">
        <v>49</v>
      </c>
      <c r="D17" s="226" t="s">
        <v>68</v>
      </c>
      <c r="E17" s="224">
        <v>1</v>
      </c>
      <c r="F17" s="229"/>
      <c r="G17" s="225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 ht="25.5">
      <c r="A18" s="175" t="s">
        <v>563</v>
      </c>
      <c r="B18" s="223" t="s">
        <v>562</v>
      </c>
      <c r="C18" s="231" t="s">
        <v>589</v>
      </c>
      <c r="D18" s="226" t="s">
        <v>68</v>
      </c>
      <c r="E18" s="224">
        <v>1</v>
      </c>
      <c r="F18" s="229"/>
      <c r="G18" s="225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5" t="s">
        <v>560</v>
      </c>
      <c r="B19" s="223" t="s">
        <v>559</v>
      </c>
      <c r="C19" s="231" t="s">
        <v>49</v>
      </c>
      <c r="D19" s="226" t="s">
        <v>68</v>
      </c>
      <c r="E19" s="224">
        <v>1</v>
      </c>
      <c r="F19" s="228"/>
      <c r="G19" s="225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 ht="25.5">
      <c r="A20" s="175">
        <v>13</v>
      </c>
      <c r="B20" s="223" t="s">
        <v>558</v>
      </c>
      <c r="C20" s="231" t="s">
        <v>590</v>
      </c>
      <c r="D20" s="226" t="s">
        <v>68</v>
      </c>
      <c r="E20" s="224">
        <v>1</v>
      </c>
      <c r="F20" s="229"/>
      <c r="G20" s="225">
        <f t="shared" si="0"/>
        <v>0</v>
      </c>
      <c r="H20" s="140"/>
      <c r="I20" s="140"/>
      <c r="O20" s="141">
        <v>1</v>
      </c>
    </row>
    <row r="21" spans="1:104">
      <c r="A21" s="175">
        <v>14</v>
      </c>
      <c r="B21" s="223" t="s">
        <v>557</v>
      </c>
      <c r="C21" s="231" t="s">
        <v>49</v>
      </c>
      <c r="D21" s="226" t="s">
        <v>68</v>
      </c>
      <c r="E21" s="224">
        <v>1</v>
      </c>
      <c r="F21" s="228"/>
      <c r="G21" s="225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5">
        <v>15</v>
      </c>
      <c r="B22" s="223" t="s">
        <v>556</v>
      </c>
      <c r="C22" s="231" t="s">
        <v>552</v>
      </c>
      <c r="D22" s="226"/>
      <c r="E22" s="224">
        <v>6</v>
      </c>
      <c r="F22" s="228"/>
      <c r="G22" s="225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>
      <c r="A23" s="175">
        <v>16</v>
      </c>
      <c r="B23" s="223" t="s">
        <v>555</v>
      </c>
      <c r="C23" s="231" t="s">
        <v>551</v>
      </c>
      <c r="D23" s="226" t="s">
        <v>68</v>
      </c>
      <c r="E23" s="224">
        <v>1</v>
      </c>
      <c r="F23" s="228"/>
      <c r="G23" s="225">
        <f t="shared" si="0"/>
        <v>0</v>
      </c>
      <c r="H23" s="140"/>
      <c r="I23" s="140"/>
      <c r="O23" s="141">
        <v>1</v>
      </c>
    </row>
    <row r="24" spans="1:104">
      <c r="A24" s="175"/>
      <c r="B24" s="223"/>
      <c r="C24" s="231" t="s">
        <v>4</v>
      </c>
      <c r="D24" s="226" t="s">
        <v>4</v>
      </c>
      <c r="E24" s="224" t="s">
        <v>4</v>
      </c>
      <c r="F24" s="228"/>
      <c r="G24" s="225"/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5"/>
      <c r="B25" s="223"/>
      <c r="C25" s="230" t="s">
        <v>550</v>
      </c>
      <c r="D25" s="226" t="s">
        <v>4</v>
      </c>
      <c r="E25" s="224" t="s">
        <v>4</v>
      </c>
      <c r="F25" s="228"/>
      <c r="G25" s="225"/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5">
        <v>17</v>
      </c>
      <c r="B26" s="223" t="s">
        <v>554</v>
      </c>
      <c r="C26" s="231" t="s">
        <v>548</v>
      </c>
      <c r="D26" s="226" t="s">
        <v>112</v>
      </c>
      <c r="E26" s="224">
        <v>160</v>
      </c>
      <c r="F26" s="228"/>
      <c r="G26" s="225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>
      <c r="A27" s="173">
        <v>18</v>
      </c>
      <c r="B27" s="223" t="s">
        <v>553</v>
      </c>
      <c r="C27" s="231" t="s">
        <v>49</v>
      </c>
      <c r="D27" s="226" t="s">
        <v>112</v>
      </c>
      <c r="E27" s="224">
        <v>160</v>
      </c>
      <c r="F27" s="228"/>
      <c r="G27" s="225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3">
        <v>19</v>
      </c>
      <c r="B28" s="223" t="s">
        <v>606</v>
      </c>
      <c r="C28" s="231" t="s">
        <v>545</v>
      </c>
      <c r="D28" s="226" t="s">
        <v>112</v>
      </c>
      <c r="E28" s="224">
        <v>85</v>
      </c>
      <c r="F28" s="228"/>
      <c r="G28" s="225">
        <f t="shared" si="0"/>
        <v>0</v>
      </c>
      <c r="H28" s="140"/>
      <c r="I28" s="140"/>
      <c r="O28" s="141">
        <v>1</v>
      </c>
    </row>
    <row r="29" spans="1:104">
      <c r="A29" s="173">
        <v>20</v>
      </c>
      <c r="B29" s="223" t="s">
        <v>607</v>
      </c>
      <c r="C29" s="231" t="s">
        <v>49</v>
      </c>
      <c r="D29" s="226" t="s">
        <v>112</v>
      </c>
      <c r="E29" s="224">
        <v>85</v>
      </c>
      <c r="F29" s="228"/>
      <c r="G29" s="225">
        <f t="shared" si="0"/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3">
        <v>21</v>
      </c>
      <c r="B30" s="223" t="s">
        <v>608</v>
      </c>
      <c r="C30" s="231" t="s">
        <v>542</v>
      </c>
      <c r="D30" s="226" t="s">
        <v>112</v>
      </c>
      <c r="E30" s="224">
        <v>35</v>
      </c>
      <c r="F30" s="228"/>
      <c r="G30" s="225">
        <f t="shared" si="0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3">
        <v>22</v>
      </c>
      <c r="B31" s="223" t="s">
        <v>549</v>
      </c>
      <c r="C31" s="231" t="s">
        <v>49</v>
      </c>
      <c r="D31" s="226" t="s">
        <v>112</v>
      </c>
      <c r="E31" s="224">
        <v>35</v>
      </c>
      <c r="F31" s="228"/>
      <c r="G31" s="225">
        <f t="shared" si="0"/>
        <v>0</v>
      </c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75">
        <v>23</v>
      </c>
      <c r="B32" s="222" t="s">
        <v>547</v>
      </c>
      <c r="C32" s="231" t="s">
        <v>539</v>
      </c>
      <c r="D32" s="226" t="s">
        <v>112</v>
      </c>
      <c r="E32" s="224">
        <v>75</v>
      </c>
      <c r="F32" s="228"/>
      <c r="G32" s="225">
        <f t="shared" si="0"/>
        <v>0</v>
      </c>
      <c r="H32" s="140"/>
      <c r="I32" s="140"/>
      <c r="O32" s="141">
        <v>1</v>
      </c>
    </row>
    <row r="33" spans="1:7">
      <c r="A33" s="219">
        <v>24</v>
      </c>
      <c r="B33" s="219" t="s">
        <v>546</v>
      </c>
      <c r="C33" s="231" t="s">
        <v>49</v>
      </c>
      <c r="D33" s="226" t="s">
        <v>112</v>
      </c>
      <c r="E33" s="224">
        <v>75</v>
      </c>
      <c r="F33" s="228"/>
      <c r="G33" s="225">
        <f t="shared" si="0"/>
        <v>0</v>
      </c>
    </row>
    <row r="34" spans="1:7">
      <c r="A34" s="219">
        <v>25</v>
      </c>
      <c r="B34" s="219" t="s">
        <v>544</v>
      </c>
      <c r="C34" s="231" t="s">
        <v>536</v>
      </c>
      <c r="D34" s="226" t="s">
        <v>112</v>
      </c>
      <c r="E34" s="224">
        <v>25</v>
      </c>
      <c r="F34" s="228"/>
      <c r="G34" s="225">
        <f t="shared" si="0"/>
        <v>0</v>
      </c>
    </row>
    <row r="35" spans="1:7">
      <c r="A35" s="219">
        <v>26</v>
      </c>
      <c r="B35" s="219" t="s">
        <v>543</v>
      </c>
      <c r="C35" s="231" t="s">
        <v>49</v>
      </c>
      <c r="D35" s="226" t="s">
        <v>112</v>
      </c>
      <c r="E35" s="224">
        <v>25</v>
      </c>
      <c r="F35" s="228"/>
      <c r="G35" s="225">
        <f t="shared" si="0"/>
        <v>0</v>
      </c>
    </row>
    <row r="36" spans="1:7">
      <c r="A36" s="219">
        <v>27</v>
      </c>
      <c r="B36" s="219" t="s">
        <v>541</v>
      </c>
      <c r="C36" s="231" t="s">
        <v>533</v>
      </c>
      <c r="D36" s="226" t="s">
        <v>112</v>
      </c>
      <c r="E36" s="224">
        <v>10</v>
      </c>
      <c r="F36" s="228"/>
      <c r="G36" s="225">
        <f t="shared" si="0"/>
        <v>0</v>
      </c>
    </row>
    <row r="37" spans="1:7">
      <c r="A37" s="219">
        <v>28</v>
      </c>
      <c r="B37" s="219" t="s">
        <v>540</v>
      </c>
      <c r="C37" s="231" t="s">
        <v>49</v>
      </c>
      <c r="D37" s="226" t="s">
        <v>112</v>
      </c>
      <c r="E37" s="224">
        <v>10</v>
      </c>
      <c r="F37" s="228"/>
      <c r="G37" s="225">
        <f t="shared" si="0"/>
        <v>0</v>
      </c>
    </row>
    <row r="38" spans="1:7">
      <c r="A38" s="219">
        <v>29</v>
      </c>
      <c r="B38" s="219" t="s">
        <v>538</v>
      </c>
      <c r="C38" s="231" t="s">
        <v>530</v>
      </c>
      <c r="D38" s="226" t="s">
        <v>68</v>
      </c>
      <c r="E38" s="224">
        <v>65</v>
      </c>
      <c r="F38" s="228"/>
      <c r="G38" s="225">
        <f t="shared" si="0"/>
        <v>0</v>
      </c>
    </row>
    <row r="39" spans="1:7">
      <c r="A39" s="219">
        <v>30</v>
      </c>
      <c r="B39" s="219" t="s">
        <v>537</v>
      </c>
      <c r="C39" s="231" t="s">
        <v>49</v>
      </c>
      <c r="D39" s="226" t="s">
        <v>210</v>
      </c>
      <c r="E39" s="224">
        <v>65</v>
      </c>
      <c r="F39" s="228"/>
      <c r="G39" s="225">
        <f t="shared" si="0"/>
        <v>0</v>
      </c>
    </row>
    <row r="40" spans="1:7">
      <c r="A40" s="219">
        <v>31</v>
      </c>
      <c r="B40" s="219" t="s">
        <v>535</v>
      </c>
      <c r="C40" s="231" t="s">
        <v>527</v>
      </c>
      <c r="D40" s="226" t="s">
        <v>210</v>
      </c>
      <c r="E40" s="224">
        <v>20</v>
      </c>
      <c r="F40" s="228"/>
      <c r="G40" s="225">
        <f t="shared" si="0"/>
        <v>0</v>
      </c>
    </row>
    <row r="41" spans="1:7">
      <c r="A41" s="219">
        <v>32</v>
      </c>
      <c r="B41" s="219" t="s">
        <v>534</v>
      </c>
      <c r="C41" s="231" t="s">
        <v>525</v>
      </c>
      <c r="D41" s="226" t="s">
        <v>68</v>
      </c>
      <c r="E41" s="224">
        <v>5</v>
      </c>
      <c r="F41" s="228"/>
      <c r="G41" s="225">
        <f t="shared" si="0"/>
        <v>0</v>
      </c>
    </row>
    <row r="42" spans="1:7">
      <c r="A42" s="219">
        <v>33</v>
      </c>
      <c r="B42" s="219" t="s">
        <v>532</v>
      </c>
      <c r="C42" s="231" t="s">
        <v>49</v>
      </c>
      <c r="D42" s="226" t="s">
        <v>68</v>
      </c>
      <c r="E42" s="224">
        <v>5</v>
      </c>
      <c r="F42" s="228"/>
      <c r="G42" s="225">
        <f t="shared" si="0"/>
        <v>0</v>
      </c>
    </row>
    <row r="43" spans="1:7">
      <c r="A43" s="219">
        <v>34</v>
      </c>
      <c r="B43" s="219" t="s">
        <v>531</v>
      </c>
      <c r="C43" s="231" t="s">
        <v>522</v>
      </c>
      <c r="D43" s="226" t="s">
        <v>68</v>
      </c>
      <c r="E43" s="224">
        <v>20</v>
      </c>
      <c r="F43" s="228"/>
      <c r="G43" s="225">
        <f t="shared" si="0"/>
        <v>0</v>
      </c>
    </row>
    <row r="44" spans="1:7">
      <c r="A44" s="219">
        <v>35</v>
      </c>
      <c r="B44" s="219" t="s">
        <v>529</v>
      </c>
      <c r="C44" s="231" t="s">
        <v>520</v>
      </c>
      <c r="D44" s="226" t="s">
        <v>112</v>
      </c>
      <c r="E44" s="224">
        <v>50</v>
      </c>
      <c r="F44" s="228"/>
      <c r="G44" s="225">
        <f t="shared" si="0"/>
        <v>0</v>
      </c>
    </row>
    <row r="45" spans="1:7">
      <c r="A45" s="219">
        <v>36</v>
      </c>
      <c r="B45" s="219" t="s">
        <v>528</v>
      </c>
      <c r="C45" s="231"/>
      <c r="D45" s="226"/>
      <c r="E45" s="224"/>
      <c r="F45" s="228"/>
      <c r="G45" s="225">
        <f t="shared" si="0"/>
        <v>0</v>
      </c>
    </row>
    <row r="46" spans="1:7">
      <c r="A46" s="219">
        <v>37</v>
      </c>
      <c r="B46" s="220" t="s">
        <v>526</v>
      </c>
      <c r="C46" s="230" t="s">
        <v>591</v>
      </c>
      <c r="D46" s="226" t="s">
        <v>519</v>
      </c>
      <c r="E46" s="224" t="s">
        <v>4</v>
      </c>
      <c r="F46" s="228"/>
      <c r="G46" s="225"/>
    </row>
    <row r="47" spans="1:7" ht="51">
      <c r="A47" s="219">
        <v>38</v>
      </c>
      <c r="B47" s="219" t="s">
        <v>524</v>
      </c>
      <c r="C47" s="231" t="s">
        <v>517</v>
      </c>
      <c r="D47" s="226" t="s">
        <v>68</v>
      </c>
      <c r="E47" s="224">
        <v>1</v>
      </c>
      <c r="F47" s="228"/>
      <c r="G47" s="225">
        <f t="shared" si="0"/>
        <v>0</v>
      </c>
    </row>
    <row r="48" spans="1:7">
      <c r="A48" s="221">
        <v>39</v>
      </c>
      <c r="B48" s="221" t="s">
        <v>523</v>
      </c>
      <c r="C48" s="231" t="s">
        <v>49</v>
      </c>
      <c r="D48" s="226" t="s">
        <v>112</v>
      </c>
      <c r="E48" s="224">
        <v>1</v>
      </c>
      <c r="F48" s="228"/>
      <c r="G48" s="225">
        <f t="shared" si="0"/>
        <v>0</v>
      </c>
    </row>
    <row r="49" spans="1:7">
      <c r="A49" s="219">
        <v>40</v>
      </c>
      <c r="B49" s="219" t="s">
        <v>521</v>
      </c>
      <c r="C49" s="231" t="s">
        <v>514</v>
      </c>
      <c r="D49" s="226" t="s">
        <v>68</v>
      </c>
      <c r="E49" s="224">
        <v>1</v>
      </c>
      <c r="F49" s="228"/>
      <c r="G49" s="225">
        <f t="shared" si="0"/>
        <v>0</v>
      </c>
    </row>
    <row r="50" spans="1:7">
      <c r="A50" s="219">
        <v>41</v>
      </c>
      <c r="B50" s="219" t="s">
        <v>518</v>
      </c>
      <c r="C50" s="231" t="s">
        <v>512</v>
      </c>
      <c r="D50" s="226" t="s">
        <v>68</v>
      </c>
      <c r="E50" s="224">
        <v>1</v>
      </c>
      <c r="F50" s="228"/>
      <c r="G50" s="225">
        <f t="shared" si="0"/>
        <v>0</v>
      </c>
    </row>
    <row r="51" spans="1:7">
      <c r="A51" s="219">
        <v>42</v>
      </c>
      <c r="B51" s="219" t="s">
        <v>516</v>
      </c>
      <c r="C51" s="231" t="s">
        <v>510</v>
      </c>
      <c r="D51" s="226" t="s">
        <v>68</v>
      </c>
      <c r="E51" s="224">
        <v>1</v>
      </c>
      <c r="F51" s="228"/>
      <c r="G51" s="225">
        <f t="shared" si="0"/>
        <v>0</v>
      </c>
    </row>
    <row r="52" spans="1:7">
      <c r="A52" s="219"/>
      <c r="B52" s="219"/>
      <c r="C52" s="231"/>
      <c r="D52" s="226"/>
      <c r="E52" s="224"/>
      <c r="F52" s="228"/>
      <c r="G52" s="225">
        <f t="shared" si="0"/>
        <v>0</v>
      </c>
    </row>
    <row r="53" spans="1:7">
      <c r="A53" s="219"/>
      <c r="B53" s="219"/>
      <c r="C53" s="230" t="s">
        <v>592</v>
      </c>
      <c r="D53" s="226"/>
      <c r="E53" s="224"/>
      <c r="F53" s="228"/>
      <c r="G53" s="225">
        <f t="shared" si="0"/>
        <v>0</v>
      </c>
    </row>
    <row r="54" spans="1:7">
      <c r="A54" s="219">
        <v>43</v>
      </c>
      <c r="B54" s="219" t="s">
        <v>515</v>
      </c>
      <c r="C54" s="231" t="s">
        <v>509</v>
      </c>
      <c r="D54" s="226" t="s">
        <v>27</v>
      </c>
      <c r="E54" s="224"/>
      <c r="F54" s="228"/>
      <c r="G54" s="225">
        <f>F54</f>
        <v>0</v>
      </c>
    </row>
    <row r="55" spans="1:7">
      <c r="A55" s="219">
        <v>44</v>
      </c>
      <c r="B55" s="219" t="s">
        <v>513</v>
      </c>
      <c r="C55" s="231" t="s">
        <v>507</v>
      </c>
      <c r="D55" s="226" t="s">
        <v>27</v>
      </c>
      <c r="E55" s="224"/>
      <c r="F55" s="228"/>
      <c r="G55" s="225">
        <f t="shared" ref="G55:G57" si="6">F55</f>
        <v>0</v>
      </c>
    </row>
    <row r="56" spans="1:7">
      <c r="A56" s="219">
        <v>45</v>
      </c>
      <c r="B56" s="220" t="s">
        <v>511</v>
      </c>
      <c r="C56" s="231" t="s">
        <v>506</v>
      </c>
      <c r="D56" s="226" t="s">
        <v>27</v>
      </c>
      <c r="E56" s="224"/>
      <c r="F56" s="228"/>
      <c r="G56" s="225">
        <f t="shared" si="6"/>
        <v>0</v>
      </c>
    </row>
    <row r="57" spans="1:7">
      <c r="A57" s="219">
        <v>46</v>
      </c>
      <c r="B57" s="219" t="s">
        <v>508</v>
      </c>
      <c r="C57" s="231" t="s">
        <v>504</v>
      </c>
      <c r="D57" s="226"/>
      <c r="E57" s="224"/>
      <c r="F57" s="228"/>
      <c r="G57" s="225">
        <f t="shared" si="6"/>
        <v>0</v>
      </c>
    </row>
    <row r="58" spans="1:7">
      <c r="A58" s="219"/>
      <c r="B58" s="220"/>
      <c r="C58" s="231"/>
      <c r="D58" s="226"/>
      <c r="E58" s="224"/>
      <c r="F58" s="228"/>
      <c r="G58" s="225">
        <f t="shared" si="0"/>
        <v>0</v>
      </c>
    </row>
    <row r="59" spans="1:7">
      <c r="A59" s="219"/>
      <c r="B59" s="219"/>
      <c r="C59" s="231"/>
      <c r="D59" s="226"/>
      <c r="E59" s="224"/>
      <c r="F59" s="228"/>
      <c r="G59" s="225">
        <f t="shared" si="0"/>
        <v>0</v>
      </c>
    </row>
    <row r="60" spans="1:7">
      <c r="A60" s="219"/>
      <c r="B60" s="219"/>
      <c r="C60" s="230" t="s">
        <v>593</v>
      </c>
      <c r="D60" s="226"/>
      <c r="E60" s="224"/>
      <c r="F60" s="228"/>
      <c r="G60" s="225">
        <f t="shared" si="0"/>
        <v>0</v>
      </c>
    </row>
    <row r="61" spans="1:7" s="218" customFormat="1">
      <c r="A61" s="236">
        <v>47</v>
      </c>
      <c r="B61" s="236" t="s">
        <v>609</v>
      </c>
      <c r="C61" s="231" t="s">
        <v>594</v>
      </c>
      <c r="D61" s="226" t="s">
        <v>68</v>
      </c>
      <c r="E61" s="224">
        <v>7</v>
      </c>
      <c r="F61" s="229"/>
      <c r="G61" s="225">
        <f t="shared" si="0"/>
        <v>0</v>
      </c>
    </row>
    <row r="62" spans="1:7">
      <c r="A62" s="236">
        <v>48</v>
      </c>
      <c r="B62" s="236">
        <v>360.48</v>
      </c>
      <c r="C62" s="231" t="s">
        <v>49</v>
      </c>
      <c r="D62" s="226" t="s">
        <v>68</v>
      </c>
      <c r="E62" s="224">
        <v>7</v>
      </c>
      <c r="F62" s="228"/>
      <c r="G62" s="225">
        <f t="shared" si="0"/>
        <v>0</v>
      </c>
    </row>
    <row r="63" spans="1:7" s="216" customFormat="1">
      <c r="A63" s="236">
        <v>49</v>
      </c>
      <c r="B63" s="236" t="s">
        <v>505</v>
      </c>
      <c r="C63" s="231" t="s">
        <v>578</v>
      </c>
      <c r="D63" s="226" t="s">
        <v>68</v>
      </c>
      <c r="E63" s="224">
        <v>7</v>
      </c>
      <c r="F63" s="229"/>
      <c r="G63" s="225">
        <f t="shared" si="0"/>
        <v>0</v>
      </c>
    </row>
    <row r="64" spans="1:7">
      <c r="A64" s="236">
        <v>50</v>
      </c>
      <c r="B64" s="236" t="s">
        <v>610</v>
      </c>
      <c r="C64" s="231" t="s">
        <v>595</v>
      </c>
      <c r="D64" s="226" t="s">
        <v>68</v>
      </c>
      <c r="E64" s="224">
        <v>2</v>
      </c>
      <c r="F64" s="229"/>
      <c r="G64" s="225">
        <f t="shared" si="0"/>
        <v>0</v>
      </c>
    </row>
    <row r="65" spans="1:7">
      <c r="A65" s="236">
        <v>51</v>
      </c>
      <c r="B65" s="236" t="s">
        <v>611</v>
      </c>
      <c r="C65" s="231" t="s">
        <v>49</v>
      </c>
      <c r="D65" s="226" t="s">
        <v>68</v>
      </c>
      <c r="E65" s="224">
        <v>2</v>
      </c>
      <c r="F65" s="228"/>
      <c r="G65" s="225">
        <f t="shared" si="0"/>
        <v>0</v>
      </c>
    </row>
    <row r="66" spans="1:7">
      <c r="A66" s="236">
        <v>52</v>
      </c>
      <c r="B66" s="236" t="s">
        <v>612</v>
      </c>
      <c r="C66" s="231" t="s">
        <v>561</v>
      </c>
      <c r="D66" s="226" t="s">
        <v>68</v>
      </c>
      <c r="E66" s="224">
        <v>2</v>
      </c>
      <c r="F66" s="229"/>
      <c r="G66" s="225">
        <f t="shared" si="0"/>
        <v>0</v>
      </c>
    </row>
    <row r="67" spans="1:7">
      <c r="A67" s="236">
        <v>53</v>
      </c>
      <c r="B67" s="236" t="s">
        <v>613</v>
      </c>
      <c r="C67" s="231" t="s">
        <v>596</v>
      </c>
      <c r="D67" s="226" t="s">
        <v>68</v>
      </c>
      <c r="E67" s="224">
        <v>1</v>
      </c>
      <c r="F67" s="229"/>
      <c r="G67" s="225">
        <f t="shared" si="0"/>
        <v>0</v>
      </c>
    </row>
    <row r="68" spans="1:7">
      <c r="A68" s="236">
        <v>54</v>
      </c>
      <c r="B68" s="236" t="s">
        <v>614</v>
      </c>
      <c r="C68" s="231" t="s">
        <v>49</v>
      </c>
      <c r="D68" s="226" t="s">
        <v>68</v>
      </c>
      <c r="E68" s="224">
        <v>1</v>
      </c>
      <c r="F68" s="228"/>
      <c r="G68" s="225">
        <f t="shared" si="0"/>
        <v>0</v>
      </c>
    </row>
    <row r="69" spans="1:7">
      <c r="A69" s="236">
        <v>55</v>
      </c>
      <c r="B69" s="236" t="s">
        <v>615</v>
      </c>
      <c r="C69" s="231" t="s">
        <v>597</v>
      </c>
      <c r="D69" s="226" t="s">
        <v>68</v>
      </c>
      <c r="E69" s="224">
        <v>3</v>
      </c>
      <c r="F69" s="229"/>
      <c r="G69" s="225">
        <f t="shared" si="0"/>
        <v>0</v>
      </c>
    </row>
    <row r="70" spans="1:7">
      <c r="A70" s="236">
        <v>56</v>
      </c>
      <c r="B70" s="236" t="s">
        <v>616</v>
      </c>
      <c r="C70" s="231" t="s">
        <v>49</v>
      </c>
      <c r="D70" s="226" t="s">
        <v>68</v>
      </c>
      <c r="E70" s="224">
        <v>3</v>
      </c>
      <c r="F70" s="228"/>
      <c r="G70" s="225">
        <f t="shared" si="0"/>
        <v>0</v>
      </c>
    </row>
    <row r="71" spans="1:7">
      <c r="A71" s="236">
        <v>57</v>
      </c>
      <c r="B71" s="236" t="s">
        <v>617</v>
      </c>
      <c r="C71" s="231" t="s">
        <v>561</v>
      </c>
      <c r="D71" s="226" t="s">
        <v>68</v>
      </c>
      <c r="E71" s="224">
        <v>3</v>
      </c>
      <c r="F71" s="229"/>
      <c r="G71" s="225">
        <f t="shared" si="0"/>
        <v>0</v>
      </c>
    </row>
    <row r="72" spans="1:7">
      <c r="A72" s="236">
        <v>58</v>
      </c>
      <c r="B72" s="236" t="s">
        <v>618</v>
      </c>
      <c r="C72" s="231" t="s">
        <v>598</v>
      </c>
      <c r="D72" s="226" t="s">
        <v>68</v>
      </c>
      <c r="E72" s="224">
        <v>1</v>
      </c>
      <c r="F72" s="229"/>
      <c r="G72" s="225">
        <f t="shared" si="0"/>
        <v>0</v>
      </c>
    </row>
    <row r="73" spans="1:7">
      <c r="A73" s="236">
        <v>59</v>
      </c>
      <c r="B73" s="236" t="s">
        <v>619</v>
      </c>
      <c r="C73" s="231" t="s">
        <v>49</v>
      </c>
      <c r="D73" s="226" t="s">
        <v>68</v>
      </c>
      <c r="E73" s="224">
        <v>1</v>
      </c>
      <c r="F73" s="229"/>
      <c r="G73" s="225">
        <f t="shared" ref="G73:G111" si="7">E73*F73</f>
        <v>0</v>
      </c>
    </row>
    <row r="74" spans="1:7" ht="25.5">
      <c r="A74" s="236">
        <v>60</v>
      </c>
      <c r="B74" s="236" t="s">
        <v>620</v>
      </c>
      <c r="C74" s="231" t="s">
        <v>599</v>
      </c>
      <c r="D74" s="226" t="s">
        <v>68</v>
      </c>
      <c r="E74" s="224">
        <v>2</v>
      </c>
      <c r="F74" s="229"/>
      <c r="G74" s="225">
        <f t="shared" si="7"/>
        <v>0</v>
      </c>
    </row>
    <row r="75" spans="1:7">
      <c r="A75" s="236">
        <v>61</v>
      </c>
      <c r="B75" s="236" t="s">
        <v>621</v>
      </c>
      <c r="C75" s="231" t="s">
        <v>49</v>
      </c>
      <c r="D75" s="226" t="s">
        <v>68</v>
      </c>
      <c r="E75" s="224">
        <v>2</v>
      </c>
      <c r="F75" s="228"/>
      <c r="G75" s="225">
        <f t="shared" si="7"/>
        <v>0</v>
      </c>
    </row>
    <row r="76" spans="1:7" ht="25.5">
      <c r="A76" s="236">
        <v>62</v>
      </c>
      <c r="B76" s="236" t="s">
        <v>622</v>
      </c>
      <c r="C76" s="231" t="s">
        <v>600</v>
      </c>
      <c r="D76" s="226" t="s">
        <v>68</v>
      </c>
      <c r="E76" s="224">
        <v>1</v>
      </c>
      <c r="F76" s="229"/>
      <c r="G76" s="225">
        <f t="shared" si="7"/>
        <v>0</v>
      </c>
    </row>
    <row r="77" spans="1:7">
      <c r="A77" s="236">
        <v>63</v>
      </c>
      <c r="B77" s="236" t="s">
        <v>623</v>
      </c>
      <c r="C77" s="231" t="s">
        <v>49</v>
      </c>
      <c r="D77" s="226" t="s">
        <v>68</v>
      </c>
      <c r="E77" s="224">
        <v>1</v>
      </c>
      <c r="F77" s="228"/>
      <c r="G77" s="225">
        <f t="shared" si="7"/>
        <v>0</v>
      </c>
    </row>
    <row r="78" spans="1:7">
      <c r="A78" s="236">
        <v>64</v>
      </c>
      <c r="B78" s="236" t="s">
        <v>624</v>
      </c>
      <c r="C78" s="231" t="s">
        <v>601</v>
      </c>
      <c r="D78" s="226" t="s">
        <v>68</v>
      </c>
      <c r="E78" s="224">
        <v>1</v>
      </c>
      <c r="F78" s="229"/>
      <c r="G78" s="225">
        <f t="shared" si="7"/>
        <v>0</v>
      </c>
    </row>
    <row r="79" spans="1:7">
      <c r="A79" s="236">
        <v>65</v>
      </c>
      <c r="B79" s="236" t="s">
        <v>625</v>
      </c>
      <c r="C79" s="231" t="s">
        <v>49</v>
      </c>
      <c r="D79" s="226" t="s">
        <v>68</v>
      </c>
      <c r="E79" s="224">
        <v>1</v>
      </c>
      <c r="F79" s="228"/>
      <c r="G79" s="225">
        <f t="shared" si="7"/>
        <v>0</v>
      </c>
    </row>
    <row r="80" spans="1:7" ht="25.5">
      <c r="A80" s="236">
        <v>66</v>
      </c>
      <c r="B80" s="236" t="s">
        <v>626</v>
      </c>
      <c r="C80" s="231" t="s">
        <v>602</v>
      </c>
      <c r="D80" s="226" t="s">
        <v>68</v>
      </c>
      <c r="E80" s="224">
        <v>1</v>
      </c>
      <c r="F80" s="229"/>
      <c r="G80" s="225">
        <f t="shared" si="7"/>
        <v>0</v>
      </c>
    </row>
    <row r="81" spans="1:7">
      <c r="A81" s="236">
        <v>67</v>
      </c>
      <c r="B81" s="236" t="s">
        <v>627</v>
      </c>
      <c r="C81" s="231" t="s">
        <v>49</v>
      </c>
      <c r="D81" s="226" t="s">
        <v>68</v>
      </c>
      <c r="E81" s="224">
        <v>1</v>
      </c>
      <c r="F81" s="228"/>
      <c r="G81" s="225">
        <f t="shared" si="7"/>
        <v>0</v>
      </c>
    </row>
    <row r="82" spans="1:7">
      <c r="A82" s="236"/>
      <c r="B82" s="236"/>
      <c r="C82" s="231" t="s">
        <v>4</v>
      </c>
      <c r="D82" s="226" t="s">
        <v>4</v>
      </c>
      <c r="E82" s="224" t="s">
        <v>4</v>
      </c>
      <c r="F82" s="228"/>
      <c r="G82" s="225"/>
    </row>
    <row r="83" spans="1:7">
      <c r="A83" s="236"/>
      <c r="B83" s="236"/>
      <c r="C83" s="230" t="s">
        <v>550</v>
      </c>
      <c r="D83" s="226" t="s">
        <v>4</v>
      </c>
      <c r="E83" s="224" t="s">
        <v>4</v>
      </c>
      <c r="F83" s="228"/>
      <c r="G83" s="225"/>
    </row>
    <row r="84" spans="1:7">
      <c r="A84" s="236">
        <v>68</v>
      </c>
      <c r="B84" s="236" t="s">
        <v>628</v>
      </c>
      <c r="C84" s="231" t="s">
        <v>548</v>
      </c>
      <c r="D84" s="226" t="s">
        <v>112</v>
      </c>
      <c r="E84" s="224">
        <v>195</v>
      </c>
      <c r="F84" s="228"/>
      <c r="G84" s="225">
        <f t="shared" si="7"/>
        <v>0</v>
      </c>
    </row>
    <row r="85" spans="1:7">
      <c r="A85" s="236">
        <v>69</v>
      </c>
      <c r="B85" s="236" t="s">
        <v>629</v>
      </c>
      <c r="C85" s="231" t="s">
        <v>49</v>
      </c>
      <c r="D85" s="226" t="s">
        <v>112</v>
      </c>
      <c r="E85" s="224">
        <v>195</v>
      </c>
      <c r="F85" s="228"/>
      <c r="G85" s="225">
        <f t="shared" si="7"/>
        <v>0</v>
      </c>
    </row>
    <row r="86" spans="1:7">
      <c r="A86" s="236">
        <v>70</v>
      </c>
      <c r="B86" s="236" t="s">
        <v>630</v>
      </c>
      <c r="C86" s="231" t="s">
        <v>545</v>
      </c>
      <c r="D86" s="226" t="s">
        <v>112</v>
      </c>
      <c r="E86" s="224">
        <v>105</v>
      </c>
      <c r="F86" s="228"/>
      <c r="G86" s="225">
        <f t="shared" si="7"/>
        <v>0</v>
      </c>
    </row>
    <row r="87" spans="1:7">
      <c r="A87" s="236">
        <v>71</v>
      </c>
      <c r="B87" s="236" t="s">
        <v>631</v>
      </c>
      <c r="C87" s="231" t="s">
        <v>49</v>
      </c>
      <c r="D87" s="226" t="s">
        <v>112</v>
      </c>
      <c r="E87" s="224">
        <v>105</v>
      </c>
      <c r="F87" s="228"/>
      <c r="G87" s="225">
        <f t="shared" si="7"/>
        <v>0</v>
      </c>
    </row>
    <row r="88" spans="1:7">
      <c r="A88" s="236">
        <v>72</v>
      </c>
      <c r="B88" s="236" t="s">
        <v>632</v>
      </c>
      <c r="C88" s="231" t="s">
        <v>542</v>
      </c>
      <c r="D88" s="226" t="s">
        <v>112</v>
      </c>
      <c r="E88" s="224">
        <v>15</v>
      </c>
      <c r="F88" s="228"/>
      <c r="G88" s="225">
        <f t="shared" si="7"/>
        <v>0</v>
      </c>
    </row>
    <row r="89" spans="1:7">
      <c r="A89" s="236">
        <v>73</v>
      </c>
      <c r="B89" s="236" t="s">
        <v>633</v>
      </c>
      <c r="C89" s="231" t="s">
        <v>49</v>
      </c>
      <c r="D89" s="226" t="s">
        <v>112</v>
      </c>
      <c r="E89" s="224">
        <v>15</v>
      </c>
      <c r="F89" s="228"/>
      <c r="G89" s="225">
        <f t="shared" si="7"/>
        <v>0</v>
      </c>
    </row>
    <row r="90" spans="1:7">
      <c r="A90" s="236">
        <v>74</v>
      </c>
      <c r="B90" s="236" t="s">
        <v>634</v>
      </c>
      <c r="C90" s="231" t="s">
        <v>539</v>
      </c>
      <c r="D90" s="226" t="s">
        <v>112</v>
      </c>
      <c r="E90" s="224">
        <v>75</v>
      </c>
      <c r="F90" s="228"/>
      <c r="G90" s="225">
        <f t="shared" si="7"/>
        <v>0</v>
      </c>
    </row>
    <row r="91" spans="1:7">
      <c r="A91" s="236">
        <v>75</v>
      </c>
      <c r="B91" s="236" t="s">
        <v>635</v>
      </c>
      <c r="C91" s="231" t="s">
        <v>49</v>
      </c>
      <c r="D91" s="226" t="s">
        <v>112</v>
      </c>
      <c r="E91" s="224">
        <v>75</v>
      </c>
      <c r="F91" s="228"/>
      <c r="G91" s="225">
        <f t="shared" si="7"/>
        <v>0</v>
      </c>
    </row>
    <row r="92" spans="1:7">
      <c r="A92" s="236">
        <v>76</v>
      </c>
      <c r="B92" s="236" t="s">
        <v>636</v>
      </c>
      <c r="C92" s="231" t="s">
        <v>536</v>
      </c>
      <c r="D92" s="226" t="s">
        <v>112</v>
      </c>
      <c r="E92" s="224">
        <v>15</v>
      </c>
      <c r="F92" s="228"/>
      <c r="G92" s="225">
        <f t="shared" si="7"/>
        <v>0</v>
      </c>
    </row>
    <row r="93" spans="1:7">
      <c r="A93" s="236">
        <v>77</v>
      </c>
      <c r="B93" s="236" t="s">
        <v>637</v>
      </c>
      <c r="C93" s="231" t="s">
        <v>49</v>
      </c>
      <c r="D93" s="226" t="s">
        <v>112</v>
      </c>
      <c r="E93" s="224">
        <v>15</v>
      </c>
      <c r="F93" s="228"/>
      <c r="G93" s="225">
        <f t="shared" si="7"/>
        <v>0</v>
      </c>
    </row>
    <row r="94" spans="1:7">
      <c r="A94" s="236">
        <v>78</v>
      </c>
      <c r="B94" s="236" t="s">
        <v>638</v>
      </c>
      <c r="C94" s="231" t="s">
        <v>533</v>
      </c>
      <c r="D94" s="226" t="s">
        <v>112</v>
      </c>
      <c r="E94" s="224">
        <v>10</v>
      </c>
      <c r="F94" s="228"/>
      <c r="G94" s="225">
        <f t="shared" si="7"/>
        <v>0</v>
      </c>
    </row>
    <row r="95" spans="1:7">
      <c r="A95" s="236">
        <v>79</v>
      </c>
      <c r="B95" s="236" t="s">
        <v>638</v>
      </c>
      <c r="C95" s="231" t="s">
        <v>49</v>
      </c>
      <c r="D95" s="226" t="s">
        <v>112</v>
      </c>
      <c r="E95" s="224">
        <v>10</v>
      </c>
      <c r="F95" s="228"/>
      <c r="G95" s="225">
        <f t="shared" si="7"/>
        <v>0</v>
      </c>
    </row>
    <row r="96" spans="1:7">
      <c r="A96" s="236">
        <v>80</v>
      </c>
      <c r="B96" s="236" t="s">
        <v>639</v>
      </c>
      <c r="C96" s="231" t="s">
        <v>530</v>
      </c>
      <c r="D96" s="226" t="s">
        <v>68</v>
      </c>
      <c r="E96" s="224">
        <v>25</v>
      </c>
      <c r="F96" s="228"/>
      <c r="G96" s="225">
        <f t="shared" si="7"/>
        <v>0</v>
      </c>
    </row>
    <row r="97" spans="1:7">
      <c r="A97" s="236">
        <v>81</v>
      </c>
      <c r="B97" s="236" t="s">
        <v>640</v>
      </c>
      <c r="C97" s="231" t="s">
        <v>49</v>
      </c>
      <c r="D97" s="226" t="s">
        <v>210</v>
      </c>
      <c r="E97" s="224">
        <v>25</v>
      </c>
      <c r="F97" s="228"/>
      <c r="G97" s="225">
        <f t="shared" si="7"/>
        <v>0</v>
      </c>
    </row>
    <row r="98" spans="1:7">
      <c r="A98" s="236">
        <v>82</v>
      </c>
      <c r="B98" s="236" t="s">
        <v>641</v>
      </c>
      <c r="C98" s="231" t="s">
        <v>527</v>
      </c>
      <c r="D98" s="226" t="s">
        <v>210</v>
      </c>
      <c r="E98" s="224">
        <v>20</v>
      </c>
      <c r="F98" s="228"/>
      <c r="G98" s="225">
        <f t="shared" si="7"/>
        <v>0</v>
      </c>
    </row>
    <row r="99" spans="1:7">
      <c r="A99" s="236">
        <v>83</v>
      </c>
      <c r="B99" s="236" t="s">
        <v>642</v>
      </c>
      <c r="C99" s="231" t="s">
        <v>525</v>
      </c>
      <c r="D99" s="226" t="s">
        <v>68</v>
      </c>
      <c r="E99" s="224">
        <v>5</v>
      </c>
      <c r="F99" s="228"/>
      <c r="G99" s="225">
        <f t="shared" si="7"/>
        <v>0</v>
      </c>
    </row>
    <row r="100" spans="1:7">
      <c r="A100" s="236">
        <v>84</v>
      </c>
      <c r="B100" s="236" t="s">
        <v>642</v>
      </c>
      <c r="C100" s="231" t="s">
        <v>49</v>
      </c>
      <c r="D100" s="226" t="s">
        <v>68</v>
      </c>
      <c r="E100" s="224">
        <v>5</v>
      </c>
      <c r="F100" s="228"/>
      <c r="G100" s="225">
        <f t="shared" si="7"/>
        <v>0</v>
      </c>
    </row>
    <row r="101" spans="1:7">
      <c r="A101" s="236">
        <v>85</v>
      </c>
      <c r="B101" s="236" t="s">
        <v>643</v>
      </c>
      <c r="C101" s="231" t="s">
        <v>522</v>
      </c>
      <c r="D101" s="226" t="s">
        <v>68</v>
      </c>
      <c r="E101" s="224">
        <v>20</v>
      </c>
      <c r="F101" s="228"/>
      <c r="G101" s="225">
        <f t="shared" si="7"/>
        <v>0</v>
      </c>
    </row>
    <row r="102" spans="1:7">
      <c r="A102" s="236">
        <v>86</v>
      </c>
      <c r="B102" s="236" t="s">
        <v>644</v>
      </c>
      <c r="C102" s="231" t="s">
        <v>520</v>
      </c>
      <c r="D102" s="226" t="s">
        <v>112</v>
      </c>
      <c r="E102" s="224">
        <v>50</v>
      </c>
      <c r="F102" s="228"/>
      <c r="G102" s="225">
        <f t="shared" si="7"/>
        <v>0</v>
      </c>
    </row>
    <row r="103" spans="1:7">
      <c r="A103" s="236"/>
      <c r="B103" s="236"/>
      <c r="C103" s="231"/>
      <c r="D103" s="226"/>
      <c r="E103" s="224"/>
      <c r="F103" s="228"/>
      <c r="G103" s="225">
        <f t="shared" si="7"/>
        <v>0</v>
      </c>
    </row>
    <row r="104" spans="1:7">
      <c r="A104" s="236"/>
      <c r="B104" s="236"/>
      <c r="C104" s="230" t="s">
        <v>603</v>
      </c>
      <c r="D104" s="226" t="s">
        <v>519</v>
      </c>
      <c r="E104" s="224" t="s">
        <v>4</v>
      </c>
      <c r="F104" s="228"/>
      <c r="G104" s="225"/>
    </row>
    <row r="105" spans="1:7" ht="51">
      <c r="A105" s="236">
        <v>87</v>
      </c>
      <c r="B105" s="236" t="s">
        <v>645</v>
      </c>
      <c r="C105" s="231" t="s">
        <v>517</v>
      </c>
      <c r="D105" s="226" t="s">
        <v>68</v>
      </c>
      <c r="E105" s="224">
        <v>1</v>
      </c>
      <c r="F105" s="228"/>
      <c r="G105" s="225">
        <f t="shared" si="7"/>
        <v>0</v>
      </c>
    </row>
    <row r="106" spans="1:7">
      <c r="A106" s="236">
        <v>88</v>
      </c>
      <c r="B106" s="236" t="s">
        <v>646</v>
      </c>
      <c r="C106" s="231" t="s">
        <v>49</v>
      </c>
      <c r="D106" s="226" t="s">
        <v>112</v>
      </c>
      <c r="E106" s="224">
        <v>1</v>
      </c>
      <c r="F106" s="228"/>
      <c r="G106" s="225">
        <f t="shared" si="7"/>
        <v>0</v>
      </c>
    </row>
    <row r="107" spans="1:7">
      <c r="A107" s="236">
        <v>89</v>
      </c>
      <c r="B107" s="236" t="s">
        <v>647</v>
      </c>
      <c r="C107" s="231" t="s">
        <v>514</v>
      </c>
      <c r="D107" s="226" t="s">
        <v>68</v>
      </c>
      <c r="E107" s="224">
        <v>1</v>
      </c>
      <c r="F107" s="228"/>
      <c r="G107" s="225">
        <f t="shared" si="7"/>
        <v>0</v>
      </c>
    </row>
    <row r="108" spans="1:7">
      <c r="A108" s="236">
        <v>90</v>
      </c>
      <c r="B108" s="236" t="s">
        <v>648</v>
      </c>
      <c r="C108" s="231" t="s">
        <v>512</v>
      </c>
      <c r="D108" s="226" t="s">
        <v>68</v>
      </c>
      <c r="E108" s="224">
        <v>1</v>
      </c>
      <c r="F108" s="228"/>
      <c r="G108" s="225">
        <f t="shared" si="7"/>
        <v>0</v>
      </c>
    </row>
    <row r="109" spans="1:7">
      <c r="A109" s="236">
        <v>91</v>
      </c>
      <c r="B109" s="236" t="s">
        <v>649</v>
      </c>
      <c r="C109" s="231" t="s">
        <v>510</v>
      </c>
      <c r="D109" s="226" t="s">
        <v>68</v>
      </c>
      <c r="E109" s="224">
        <v>1</v>
      </c>
      <c r="F109" s="228"/>
      <c r="G109" s="225">
        <f t="shared" si="7"/>
        <v>0</v>
      </c>
    </row>
    <row r="110" spans="1:7">
      <c r="A110" s="236"/>
      <c r="B110" s="236"/>
      <c r="C110" s="231"/>
      <c r="D110" s="226"/>
      <c r="E110" s="224"/>
      <c r="F110" s="228"/>
      <c r="G110" s="225">
        <f t="shared" si="7"/>
        <v>0</v>
      </c>
    </row>
    <row r="111" spans="1:7">
      <c r="A111" s="236"/>
      <c r="B111" s="236"/>
      <c r="C111" s="230" t="s">
        <v>604</v>
      </c>
      <c r="D111" s="226"/>
      <c r="E111" s="224"/>
      <c r="F111" s="228"/>
      <c r="G111" s="225">
        <f t="shared" si="7"/>
        <v>0</v>
      </c>
    </row>
    <row r="112" spans="1:7">
      <c r="A112" s="236">
        <v>92</v>
      </c>
      <c r="B112" s="236">
        <v>36090</v>
      </c>
      <c r="C112" s="231" t="s">
        <v>509</v>
      </c>
      <c r="D112" s="226" t="s">
        <v>27</v>
      </c>
      <c r="E112" s="224"/>
      <c r="F112" s="228"/>
      <c r="G112" s="225">
        <f>F112</f>
        <v>0</v>
      </c>
    </row>
    <row r="113" spans="1:7">
      <c r="A113" s="236">
        <v>93</v>
      </c>
      <c r="B113" s="236" t="s">
        <v>650</v>
      </c>
      <c r="C113" s="231" t="s">
        <v>507</v>
      </c>
      <c r="D113" s="226" t="s">
        <v>27</v>
      </c>
      <c r="E113" s="224"/>
      <c r="F113" s="228"/>
      <c r="G113" s="225">
        <f t="shared" ref="G113:G116" si="8">F113</f>
        <v>0</v>
      </c>
    </row>
    <row r="114" spans="1:7">
      <c r="A114" s="236">
        <v>94</v>
      </c>
      <c r="B114" s="236" t="s">
        <v>651</v>
      </c>
      <c r="C114" s="231" t="s">
        <v>506</v>
      </c>
      <c r="D114" s="226" t="s">
        <v>27</v>
      </c>
      <c r="E114" s="224"/>
      <c r="F114" s="228"/>
      <c r="G114" s="225">
        <f t="shared" si="8"/>
        <v>0</v>
      </c>
    </row>
    <row r="115" spans="1:7">
      <c r="A115" s="236">
        <v>95</v>
      </c>
      <c r="B115" s="236" t="s">
        <v>652</v>
      </c>
      <c r="C115" s="231" t="s">
        <v>504</v>
      </c>
      <c r="D115" s="226"/>
      <c r="E115" s="224"/>
      <c r="F115" s="228"/>
      <c r="G115" s="225">
        <f t="shared" si="8"/>
        <v>0</v>
      </c>
    </row>
    <row r="116" spans="1:7">
      <c r="A116" s="236">
        <v>96</v>
      </c>
      <c r="B116" s="236" t="s">
        <v>653</v>
      </c>
      <c r="C116" s="231" t="s">
        <v>504</v>
      </c>
      <c r="D116" s="226"/>
      <c r="E116" s="224"/>
      <c r="F116" s="228"/>
      <c r="G116" s="225">
        <f t="shared" si="8"/>
        <v>0</v>
      </c>
    </row>
    <row r="117" spans="1:7">
      <c r="A117" s="237"/>
      <c r="B117" s="232" t="s">
        <v>69</v>
      </c>
      <c r="C117" s="233" t="s">
        <v>605</v>
      </c>
      <c r="D117" s="217"/>
      <c r="E117" s="234"/>
      <c r="F117" s="217"/>
      <c r="G117" s="235">
        <f>SUM(G8:G116)</f>
        <v>0</v>
      </c>
    </row>
    <row r="118" spans="1:7">
      <c r="A118" s="238"/>
      <c r="D118" s="227"/>
      <c r="G118" s="225">
        <f t="shared" ref="G118" si="9">E118*F118</f>
        <v>0</v>
      </c>
    </row>
    <row r="119" spans="1:7">
      <c r="D119" s="22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71</vt:i4>
      </vt:variant>
    </vt:vector>
  </HeadingPairs>
  <TitlesOfParts>
    <vt:vector size="78" baseType="lpstr">
      <vt:lpstr>Krycí list</vt:lpstr>
      <vt:lpstr>Rekapitulace</vt:lpstr>
      <vt:lpstr>100 stavební</vt:lpstr>
      <vt:lpstr>ZT 200</vt:lpstr>
      <vt:lpstr>400 UT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'400 UT'!Názvy_tisku</vt:lpstr>
      <vt:lpstr>'410 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'400 UT'!Oblast_tisku</vt:lpstr>
      <vt:lpstr>'410 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'400 UT'!SloupecCC</vt:lpstr>
      <vt:lpstr>'410 PS'!SloupecCC</vt:lpstr>
      <vt:lpstr>'700 MaR'!SloupecCC</vt:lpstr>
      <vt:lpstr>'ZT 200'!SloupecCC</vt:lpstr>
      <vt:lpstr>SloupecCC</vt:lpstr>
      <vt:lpstr>'400 UT'!SloupecCisloPol</vt:lpstr>
      <vt:lpstr>'410 PS'!SloupecCisloPol</vt:lpstr>
      <vt:lpstr>'700 MaR'!SloupecCisloPol</vt:lpstr>
      <vt:lpstr>'ZT 200'!SloupecCisloPol</vt:lpstr>
      <vt:lpstr>SloupecCisloPol</vt:lpstr>
      <vt:lpstr>'400 UT'!SloupecJC</vt:lpstr>
      <vt:lpstr>'410 PS'!SloupecJC</vt:lpstr>
      <vt:lpstr>'700 MaR'!SloupecJC</vt:lpstr>
      <vt:lpstr>'ZT 200'!SloupecJC</vt:lpstr>
      <vt:lpstr>SloupecJC</vt:lpstr>
      <vt:lpstr>'400 UT'!SloupecMJ</vt:lpstr>
      <vt:lpstr>'410 PS'!SloupecMJ</vt:lpstr>
      <vt:lpstr>'700 MaR'!SloupecMJ</vt:lpstr>
      <vt:lpstr>'ZT 200'!SloupecMJ</vt:lpstr>
      <vt:lpstr>SloupecMJ</vt:lpstr>
      <vt:lpstr>'400 UT'!SloupecMnozstvi</vt:lpstr>
      <vt:lpstr>'410 PS'!SloupecMnozstvi</vt:lpstr>
      <vt:lpstr>'700 MaR'!SloupecMnozstvi</vt:lpstr>
      <vt:lpstr>'ZT 200'!SloupecMnozstvi</vt:lpstr>
      <vt:lpstr>SloupecMnozstvi</vt:lpstr>
      <vt:lpstr>'400 UT'!SloupecNazPol</vt:lpstr>
      <vt:lpstr>'410 PS'!SloupecNazPol</vt:lpstr>
      <vt:lpstr>'700 MaR'!SloupecNazPol</vt:lpstr>
      <vt:lpstr>'ZT 200'!SloupecNazPol</vt:lpstr>
      <vt:lpstr>SloupecNazPol</vt:lpstr>
      <vt:lpstr>'400 UT'!SloupecPC</vt:lpstr>
      <vt:lpstr>'410 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dcterms:created xsi:type="dcterms:W3CDTF">2011-10-09T15:40:22Z</dcterms:created>
  <dcterms:modified xsi:type="dcterms:W3CDTF">2011-11-30T15:55:05Z</dcterms:modified>
</cp:coreProperties>
</file>